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5450" windowHeight="6525" activeTab="2"/>
  </bookViews>
  <sheets>
    <sheet name="Доходы" sheetId="1" r:id="rId1"/>
    <sheet name="Расходы" sheetId="2" r:id="rId2"/>
    <sheet name="Источники" sheetId="3" r:id="rId3"/>
  </sheets>
  <definedNames>
    <definedName name="BUDG_NAME">#REF!</definedName>
    <definedName name="calc_order">#REF!</definedName>
    <definedName name="checked">#REF!</definedName>
    <definedName name="CHIEF">#REF!</definedName>
    <definedName name="CHIEF_DIV">#REF!</definedName>
    <definedName name="CHIEF_FIN">#REF!</definedName>
    <definedName name="chief_OUR">#REF!</definedName>
    <definedName name="CHIEF_POST">#REF!</definedName>
    <definedName name="CHIEF_POST_OUR">#REF!</definedName>
    <definedName name="code">#REF!</definedName>
    <definedName name="col1">#REF!</definedName>
    <definedName name="col10">#REF!</definedName>
    <definedName name="col2">#REF!</definedName>
    <definedName name="col3">#REF!</definedName>
    <definedName name="col4">#REF!</definedName>
    <definedName name="col5">#REF!</definedName>
    <definedName name="col6">#REF!</definedName>
    <definedName name="col7">#REF!</definedName>
    <definedName name="col8">#REF!</definedName>
    <definedName name="col9">#REF!</definedName>
    <definedName name="CurentGroup">#REF!</definedName>
    <definedName name="CURR_USER">#REF!</definedName>
    <definedName name="CurRow">#REF!</definedName>
    <definedName name="cYear1">#REF!</definedName>
    <definedName name="Data" localSheetId="0">#REF!</definedName>
    <definedName name="Data">#REF!</definedName>
    <definedName name="DataFields" localSheetId="0">#REF!</definedName>
    <definedName name="DataFields">#REF!</definedName>
    <definedName name="date_BEG">#REF!</definedName>
    <definedName name="date_END">#REF!</definedName>
    <definedName name="del">#REF!</definedName>
    <definedName name="DEP_FULL_NAME">#REF!</definedName>
    <definedName name="dep_name1">#REF!</definedName>
    <definedName name="doc_date">#REF!</definedName>
    <definedName name="doc_num">#REF!</definedName>
    <definedName name="doc_quarter">#REF!</definedName>
    <definedName name="End1">#REF!</definedName>
    <definedName name="End10">#REF!</definedName>
    <definedName name="End2">#REF!</definedName>
    <definedName name="End3">#REF!</definedName>
    <definedName name="End4">#REF!</definedName>
    <definedName name="End5">#REF!</definedName>
    <definedName name="End6">#REF!</definedName>
    <definedName name="End7">#REF!</definedName>
    <definedName name="End8">#REF!</definedName>
    <definedName name="End9">#REF!</definedName>
    <definedName name="EndRow">#REF!</definedName>
    <definedName name="GLBUH">#REF!</definedName>
    <definedName name="GLBUH_OUR">#REF!</definedName>
    <definedName name="GLBUH_POST_OUR">#REF!</definedName>
    <definedName name="GroupOrder">#REF!</definedName>
    <definedName name="HEAD">#REF!</definedName>
    <definedName name="KADR_OUR">#REF!</definedName>
    <definedName name="KASSIR_OUR">#REF!</definedName>
    <definedName name="KASSIR_POST_OUR">#REF!</definedName>
    <definedName name="LAST_DOC_MODIFY">#REF!</definedName>
    <definedName name="link_row">#REF!</definedName>
    <definedName name="link_saved">#REF!</definedName>
    <definedName name="LONGNAME_OUR">#REF!</definedName>
    <definedName name="NASTR_PRN_DEP_NAME">#REF!</definedName>
    <definedName name="notNullCol">#REF!</definedName>
    <definedName name="OKATO">#REF!</definedName>
    <definedName name="OKATO2">#REF!</definedName>
    <definedName name="OKPO">#REF!</definedName>
    <definedName name="OKPO_OUR">#REF!</definedName>
    <definedName name="OKVED">#REF!</definedName>
    <definedName name="OKVED1">#REF!</definedName>
    <definedName name="orders">#REF!</definedName>
    <definedName name="ORGNAME_OUR">#REF!</definedName>
    <definedName name="OUR_ADR">#REF!</definedName>
    <definedName name="PERIOD_WORK">#REF!</definedName>
    <definedName name="PPP_CODE">#REF!</definedName>
    <definedName name="PPP_CODE1">#REF!</definedName>
    <definedName name="PPP_NAME">#REF!</definedName>
    <definedName name="print_null">#REF!</definedName>
    <definedName name="REGION">#REF!</definedName>
    <definedName name="REGION_OUR">#REF!</definedName>
    <definedName name="REM_DATE_TYPE">#REF!</definedName>
    <definedName name="REM_MONTH">#REF!</definedName>
    <definedName name="REM_SONO">#REF!</definedName>
    <definedName name="REM_YEAR">#REF!</definedName>
    <definedName name="REPLACE_ZERO">#REF!</definedName>
    <definedName name="REPORTS_ATR_ADM">#REF!</definedName>
    <definedName name="SONO">#REF!</definedName>
    <definedName name="SONO_OUR">#REF!</definedName>
    <definedName name="SONO2">#REF!</definedName>
    <definedName name="Start1">#REF!</definedName>
    <definedName name="Start10">#REF!</definedName>
    <definedName name="Start2">#REF!</definedName>
    <definedName name="Start3">#REF!</definedName>
    <definedName name="Start4">#REF!</definedName>
    <definedName name="Start5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Row">#REF!</definedName>
    <definedName name="TOWN">#REF!</definedName>
    <definedName name="upd">#REF!</definedName>
    <definedName name="USER_PHONE">#REF!</definedName>
    <definedName name="USER_POST">#REF!</definedName>
    <definedName name="VED">#REF!</definedName>
    <definedName name="VED_NAME">#REF!</definedName>
    <definedName name="_xlnm.Print_Area" localSheetId="0">'Доходы'!#REF!</definedName>
    <definedName name="_xlnm.Print_Area" localSheetId="2">'Источники'!#REF!</definedName>
    <definedName name="_xlnm.Print_Area" localSheetId="1">'Расходы'!#REF!</definedName>
  </definedNames>
  <calcPr fullCalcOnLoad="1"/>
</workbook>
</file>

<file path=xl/sharedStrings.xml><?xml version="1.0" encoding="utf-8"?>
<sst xmlns="http://schemas.openxmlformats.org/spreadsheetml/2006/main" count="704" uniqueCount="386">
  <si>
    <t xml:space="preserve">  НАЛОГОВЫЕ И НЕНАЛОГОВЫЕ ДОХОДЫ</t>
  </si>
  <si>
    <t xml:space="preserve">  НАЛОГИ НА ПРИБЫЛЬ, ДОХОДЫ</t>
  </si>
  <si>
    <t xml:space="preserve">  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</si>
  <si>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 xml:space="preserve">  НАЛОГИ НА СОВОКУПНЫЙ ДОХОД</t>
  </si>
  <si>
    <t xml:space="preserve">  Единый сельскохозяйственный налог</t>
  </si>
  <si>
    <t xml:space="preserve">  НАЛОГИ НА ИМУЩЕСТВО</t>
  </si>
  <si>
    <t xml:space="preserve">  Налог на имущество физических лиц</t>
  </si>
  <si>
    <t xml:space="preserve">  Налог на имущество физических лиц, взимаемый по ставкам, применяемым к объектам налогообложения, расположенным в границах поселений</t>
  </si>
  <si>
    <t xml:space="preserve">  Земельный налог</t>
  </si>
  <si>
    <t xml:space="preserve">  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</si>
  <si>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 xml:space="preserve">  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</si>
  <si>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 xml:space="preserve">  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</si>
  <si>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 xml:space="preserve">  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</si>
  <si>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 xml:space="preserve">  ГОСУДАРСТВЕННАЯ ПОШЛИНА</t>
  </si>
  <si>
    <t xml:space="preserve">  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</si>
  <si>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</si>
  <si>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  ДОХОДЫ ОТ ИСПОЛЬЗОВАНИЯ ИМУЩЕСТВА, НАХОДЯЩЕГОСЯ В ГОСУДАРСТВЕННОЙ И МУНИЦИПАЛЬНОЙ СОБСТВЕННОСТИ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</si>
  <si>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</si>
  <si>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 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</si>
  <si>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 ДОХОДЫ ОТ ОКАЗАНИЯ ПЛАТНЫХ УСЛУГ (РАБОТ) И КОМПЕНСАЦИИ ЗАТРАТ ГОСУДАРСТВА</t>
  </si>
  <si>
    <t xml:space="preserve">  Доходы от оказания платных услуг (работ)</t>
  </si>
  <si>
    <t xml:space="preserve">  Прочие доходы от оказания платных услуг (работ)</t>
  </si>
  <si>
    <t xml:space="preserve">  ДОХОДЫ ОТ ПРОДАЖИ МАТЕРИАЛЬНЫХ И НЕМАТЕРИАЛЬНЫХ АКТИВОВ</t>
  </si>
  <si>
    <t xml:space="preserve">  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</si>
  <si>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 xml:space="preserve">  Доходы от продажи земельных участков, государственная собственность на которые не разграничена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</si>
  <si>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</si>
  <si>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 xml:space="preserve">  ПРОЧИЕ НЕНАЛОГОВЫЕ ДОХОДЫ</t>
  </si>
  <si>
    <t xml:space="preserve">  Прочие неналоговые доходы</t>
  </si>
  <si>
    <t xml:space="preserve">  Прочие неналоговые доходы бюджетов поселений</t>
  </si>
  <si>
    <t xml:space="preserve">  БЕЗВОЗМЕЗДНЫЕ ПОСТУПЛЕНИЯ</t>
  </si>
  <si>
    <t xml:space="preserve">  БЕЗВОЗМЕЗДНЫЕ ПОСТУПЛЕНИЯ ОТ ДРУГИХ БЮДЖЕТОВ БЮДЖЕТНОЙ СИСТЕМЫ РОССИЙСКОЙ ФЕДЕРАЦИИ</t>
  </si>
  <si>
    <t xml:space="preserve">  Дотации бюджетам субъектов Российской Федерации и муниципальных образований</t>
  </si>
  <si>
    <t xml:space="preserve">  Дотации на выравнивание бюджетной обеспеченности</t>
  </si>
  <si>
    <t xml:space="preserve">  Субсидии бюджетам субъектов Российской Федерации и муниципальных образований (межбюджетные субсидии)</t>
  </si>
  <si>
    <t xml:space="preserve">  Прочие субсидии</t>
  </si>
  <si>
    <t xml:space="preserve">  Прочие субсидии бюджетам поселений</t>
  </si>
  <si>
    <t xml:space="preserve">  Субвенции бюджетам субъектов Российской Федерации и муниципальных образований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</si>
  <si>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</si>
  <si>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 Субвенции бюджетам поселений на осуществление первичного воинского учета на территориях, где отсутствуют военные комиссариаты</t>
  </si>
  <si>
    <t xml:space="preserve">  Иные межбюджетные трансферты</t>
  </si>
  <si>
    <t xml:space="preserve">  Прочие межбюджетные трансферты, передаваемые бюджетам</t>
  </si>
  <si>
    <t xml:space="preserve">  Прочие межбюджетные трансферты, передаваемые бюджетам поселений</t>
  </si>
  <si>
    <t xml:space="preserve">  ПРОЧИЕ БЕЗВОЗМЕЗДНЫЕ ПОСТУПЛЕНИЯ</t>
  </si>
  <si>
    <t xml:space="preserve">  Прочие безвозмездные поступления в бюджеты поселений</t>
  </si>
  <si>
    <t>383</t>
  </si>
  <si>
    <t>4</t>
  </si>
  <si>
    <t>5</t>
  </si>
  <si>
    <t>назначения</t>
  </si>
  <si>
    <t>КОДЫ</t>
  </si>
  <si>
    <t xml:space="preserve"> Наименование показателя</t>
  </si>
  <si>
    <t>6</t>
  </si>
  <si>
    <t xml:space="preserve">Код расхода </t>
  </si>
  <si>
    <t>Код</t>
  </si>
  <si>
    <t>стро-</t>
  </si>
  <si>
    <t>ки</t>
  </si>
  <si>
    <t>Руководитель финансово-</t>
  </si>
  <si>
    <t xml:space="preserve">                                 1. Доходы бюджета</t>
  </si>
  <si>
    <t>Неисполненные назначения</t>
  </si>
  <si>
    <t>Утвержденные бюджетные назначения</t>
  </si>
  <si>
    <t>Исполнено</t>
  </si>
  <si>
    <t xml:space="preserve">            Дата</t>
  </si>
  <si>
    <t>Наименование публично-правового образования   ________________________________________________________________________________________________________________________</t>
  </si>
  <si>
    <t xml:space="preserve">         ОТЧЕТ ОБ ИСПОЛНЕНИИ БЮДЖЕТА</t>
  </si>
  <si>
    <t>Утвержденные</t>
  </si>
  <si>
    <t>бюджетные</t>
  </si>
  <si>
    <t xml:space="preserve">       по ОКПО</t>
  </si>
  <si>
    <t>2. Расходы бюджета</t>
  </si>
  <si>
    <t>Код строки</t>
  </si>
  <si>
    <t>(расшифровка подписи)</t>
  </si>
  <si>
    <t>Наименование</t>
  </si>
  <si>
    <t>финансового органа</t>
  </si>
  <si>
    <t>Глава по БК</t>
  </si>
  <si>
    <t xml:space="preserve">         по ОКАТО</t>
  </si>
  <si>
    <t>по бюджетной</t>
  </si>
  <si>
    <t>классификации</t>
  </si>
  <si>
    <t xml:space="preserve">Код дохода </t>
  </si>
  <si>
    <t xml:space="preserve">по бюджетной </t>
  </si>
  <si>
    <t>Доходы бюджета - всего</t>
  </si>
  <si>
    <t>Расходы - всего</t>
  </si>
  <si>
    <t>Руководитель                          _________________</t>
  </si>
  <si>
    <t xml:space="preserve">                                                                                        (подпись)</t>
  </si>
  <si>
    <t>экономической службы         _________________</t>
  </si>
  <si>
    <t>Главный бухгалтер                _________________</t>
  </si>
  <si>
    <t>Единица измерения:  руб</t>
  </si>
  <si>
    <t>Периодичность: месячная</t>
  </si>
  <si>
    <t>Форма по ОКУД</t>
  </si>
  <si>
    <t>Результат исполнения бюджета (дефицит / профицит)</t>
  </si>
  <si>
    <t>в том числе:</t>
  </si>
  <si>
    <t>010</t>
  </si>
  <si>
    <t>x</t>
  </si>
  <si>
    <t xml:space="preserve">Код источника </t>
  </si>
  <si>
    <t xml:space="preserve">Неисполненные </t>
  </si>
  <si>
    <t>финансирования</t>
  </si>
  <si>
    <t>сметные</t>
  </si>
  <si>
    <t xml:space="preserve">дефицита </t>
  </si>
  <si>
    <t>90000000000000000</t>
  </si>
  <si>
    <t>Изменение остатков средств</t>
  </si>
  <si>
    <t>Увеличение остатков средств</t>
  </si>
  <si>
    <t>Уменьшение остатков средств</t>
  </si>
  <si>
    <t xml:space="preserve">                                  3. Источники финансирования дефицита бюджета</t>
  </si>
  <si>
    <t>Источники финансирования дефицита бюджета - всего</t>
  </si>
  <si>
    <t>-</t>
  </si>
  <si>
    <t>Администрация Юрьевского сельского поселения Котельничского района Кировской области</t>
  </si>
  <si>
    <t/>
  </si>
  <si>
    <t>А.С. Плотников</t>
  </si>
  <si>
    <t>991</t>
  </si>
  <si>
    <t>99101050000000000000</t>
  </si>
  <si>
    <t>99101050000000000500</t>
  </si>
  <si>
    <t xml:space="preserve">  Увеличение прочих остатков средств бюджетов</t>
  </si>
  <si>
    <t>99101050200000000500</t>
  </si>
  <si>
    <t xml:space="preserve">  Увеличение прочих остатков денежных средств бюджетов</t>
  </si>
  <si>
    <t>99101050201000000510</t>
  </si>
  <si>
    <t xml:space="preserve">  Увеличение прочих остатков денежных средств бюджетов поселений</t>
  </si>
  <si>
    <t>99101050201100000510</t>
  </si>
  <si>
    <t>99101050000000000600</t>
  </si>
  <si>
    <t xml:space="preserve">  Уменьшение прочих остатков средств бюджетов</t>
  </si>
  <si>
    <t>99101050200000000600</t>
  </si>
  <si>
    <t xml:space="preserve">  Уменьшение прочих остатков денежных средств бюджетов</t>
  </si>
  <si>
    <t>99101050201000000610</t>
  </si>
  <si>
    <t xml:space="preserve">  Уменьшение прочих остатков денежных средств бюджетов поселений</t>
  </si>
  <si>
    <t>99101050201100000610</t>
  </si>
  <si>
    <t>200</t>
  </si>
  <si>
    <t>99101000000000000000</t>
  </si>
  <si>
    <t>99101020000000000000</t>
  </si>
  <si>
    <t>99101020020300000000</t>
  </si>
  <si>
    <t>99101020020300500000</t>
  </si>
  <si>
    <t>99101020020300500200</t>
  </si>
  <si>
    <t>99101020020300500210</t>
  </si>
  <si>
    <t>99101020020300500211</t>
  </si>
  <si>
    <t>99101020020300500213</t>
  </si>
  <si>
    <t>99101040000000000000</t>
  </si>
  <si>
    <t>99101040020400000000</t>
  </si>
  <si>
    <t>99101040020400500000</t>
  </si>
  <si>
    <t>99101040020400500200</t>
  </si>
  <si>
    <t>99101040020400500210</t>
  </si>
  <si>
    <t>99101040020400500211</t>
  </si>
  <si>
    <t>99101040020400500213</t>
  </si>
  <si>
    <t>99101040020400500220</t>
  </si>
  <si>
    <t>99101040020400500221</t>
  </si>
  <si>
    <t>99101040020400500223</t>
  </si>
  <si>
    <t>99101040020400500225</t>
  </si>
  <si>
    <t>99101040020400500226</t>
  </si>
  <si>
    <t>99101040020400500290</t>
  </si>
  <si>
    <t>99101040020400500300</t>
  </si>
  <si>
    <t>99101040020400500340</t>
  </si>
  <si>
    <t>99101045221901000000</t>
  </si>
  <si>
    <t>99101045221901500000</t>
  </si>
  <si>
    <t>99101045221901500200</t>
  </si>
  <si>
    <t>99101045221901500220</t>
  </si>
  <si>
    <t>99101045221901500226</t>
  </si>
  <si>
    <t>99101110000000000000</t>
  </si>
  <si>
    <t>99101110700500000000</t>
  </si>
  <si>
    <t>99101110700500013000</t>
  </si>
  <si>
    <t>99101110700500013200</t>
  </si>
  <si>
    <t>99101110700500013290</t>
  </si>
  <si>
    <t>99101130000000000000</t>
  </si>
  <si>
    <t>99101130029900000000</t>
  </si>
  <si>
    <t>99101130029900001000</t>
  </si>
  <si>
    <t>99101130029900001200</t>
  </si>
  <si>
    <t>99101130029900001220</t>
  </si>
  <si>
    <t>99101130029900001223</t>
  </si>
  <si>
    <t>99101130029900001226</t>
  </si>
  <si>
    <t>99101130920300000000</t>
  </si>
  <si>
    <t>99101130920300500000</t>
  </si>
  <si>
    <t>99101130920300500200</t>
  </si>
  <si>
    <t>99101130920300500290</t>
  </si>
  <si>
    <t>99102000000000000000</t>
  </si>
  <si>
    <t>99102030000000000000</t>
  </si>
  <si>
    <t>99102030013600000000</t>
  </si>
  <si>
    <t>99102030013600500000</t>
  </si>
  <si>
    <t>99102030013600500200</t>
  </si>
  <si>
    <t>99102030013600500210</t>
  </si>
  <si>
    <t>99102030013600500211</t>
  </si>
  <si>
    <t>99102030013600500213</t>
  </si>
  <si>
    <t>99102030013600500220</t>
  </si>
  <si>
    <t>99102030013600500225</t>
  </si>
  <si>
    <t>99102030013600500300</t>
  </si>
  <si>
    <t>99102030013600500340</t>
  </si>
  <si>
    <t>99104000000000000000</t>
  </si>
  <si>
    <t>99104090000000000000</t>
  </si>
  <si>
    <t>99104096000200000000</t>
  </si>
  <si>
    <t>99104096000200500000</t>
  </si>
  <si>
    <t>99104096000200500200</t>
  </si>
  <si>
    <t>99104096000200500220</t>
  </si>
  <si>
    <t>99104096000200500225</t>
  </si>
  <si>
    <t>99105000000000000000</t>
  </si>
  <si>
    <t>99105010000000000000</t>
  </si>
  <si>
    <t>99105013500300000000</t>
  </si>
  <si>
    <t>99105013500300500000</t>
  </si>
  <si>
    <t>99105013500300500200</t>
  </si>
  <si>
    <t>99105013500300500220</t>
  </si>
  <si>
    <t>99105013500300500226</t>
  </si>
  <si>
    <t>99105020000000000000</t>
  </si>
  <si>
    <t>99105020970500000000</t>
  </si>
  <si>
    <t>99105020970500500000</t>
  </si>
  <si>
    <t>99105020970500500200</t>
  </si>
  <si>
    <t>99105020970500500220</t>
  </si>
  <si>
    <t>99105020970500500225</t>
  </si>
  <si>
    <t>99105020970500500226</t>
  </si>
  <si>
    <t>99105023510200000000</t>
  </si>
  <si>
    <t>99105023510200006000</t>
  </si>
  <si>
    <t>99105023510200006200</t>
  </si>
  <si>
    <t>99105023510200006240</t>
  </si>
  <si>
    <t>99105023510200006242</t>
  </si>
  <si>
    <t>99105027950200000000</t>
  </si>
  <si>
    <t>99105027950200500000</t>
  </si>
  <si>
    <t>99105027950200500200</t>
  </si>
  <si>
    <t>99105027950200500220</t>
  </si>
  <si>
    <t>99105027950200500225</t>
  </si>
  <si>
    <t>99105027950200500226</t>
  </si>
  <si>
    <t>99105030000000000000</t>
  </si>
  <si>
    <t>99105036000100500000</t>
  </si>
  <si>
    <t>99105036000100500200</t>
  </si>
  <si>
    <t>99105036000100500220</t>
  </si>
  <si>
    <t>99105036000100500223</t>
  </si>
  <si>
    <t>99105036000100500225</t>
  </si>
  <si>
    <t>99105036000100500226</t>
  </si>
  <si>
    <t>99105036000100500300</t>
  </si>
  <si>
    <t>99105036000100500340</t>
  </si>
  <si>
    <t>99110000000000000000</t>
  </si>
  <si>
    <t>99110010000000000000</t>
  </si>
  <si>
    <t>99110014910100000000</t>
  </si>
  <si>
    <t>99110014910100005000</t>
  </si>
  <si>
    <t>99110014910100005200</t>
  </si>
  <si>
    <t>99110014910100005260</t>
  </si>
  <si>
    <t>99110014910100005263</t>
  </si>
  <si>
    <t xml:space="preserve">  ОБЩЕГОСУДАРСТВЕННЫЕ ВОПРОСЫ</t>
  </si>
  <si>
    <t xml:space="preserve">  Функционирование высшего должностного лица субъекта Российской Федерации и муниципального образования</t>
  </si>
  <si>
    <t xml:space="preserve">  Межбюджетные трансферты</t>
  </si>
  <si>
    <t xml:space="preserve">  Расходы</t>
  </si>
  <si>
    <t xml:space="preserve">  Оплата труда и начисления на выплаты по оплате труда</t>
  </si>
  <si>
    <t xml:space="preserve">  Заработная плата</t>
  </si>
  <si>
    <t xml:space="preserve">  Начисления на выплаты по оплате труда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</si>
  <si>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</si>
  <si>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Оплата работ, услуг</t>
  </si>
  <si>
    <t xml:space="preserve">  Услуги связи</t>
  </si>
  <si>
    <t xml:space="preserve">  Коммунальные услуги</t>
  </si>
  <si>
    <t xml:space="preserve">  Работы, услуги по содержанию имущества</t>
  </si>
  <si>
    <t xml:space="preserve">  Прочие работы, услуги</t>
  </si>
  <si>
    <t xml:space="preserve">  Прочие расходы</t>
  </si>
  <si>
    <t xml:space="preserve">  Поступление нефинансовых активов</t>
  </si>
  <si>
    <t xml:space="preserve">  Увеличение стоимости материальных запасов</t>
  </si>
  <si>
    <t xml:space="preserve">  Резервные фонды</t>
  </si>
  <si>
    <t xml:space="preserve">  Другие общегосударственные вопросы</t>
  </si>
  <si>
    <t xml:space="preserve">  Выполнение других обязательств государства</t>
  </si>
  <si>
    <t xml:space="preserve">  НАЦИОНАЛЬНАЯ ОБОРОНА</t>
  </si>
  <si>
    <t xml:space="preserve">  Мобилизационная и вневойсковая подготовка</t>
  </si>
  <si>
    <t xml:space="preserve">  Осуществление первичного воинского учета на территориях, где отсутствуют военные комиссариаты</t>
  </si>
  <si>
    <t xml:space="preserve">  НАЦИОНАЛЬНАЯ ЭКОНОМИКА</t>
  </si>
  <si>
    <t xml:space="preserve">  Дорожное хозяйство (дорожные фонды)</t>
  </si>
  <si>
    <t xml:space="preserve">  ЖИЛИЩНО-КОММУНАЛЬНОЕ ХОЗЯЙСТВО</t>
  </si>
  <si>
    <t xml:space="preserve">  Жилищное хозяйство</t>
  </si>
  <si>
    <t xml:space="preserve">  Коммунальное хозяйство</t>
  </si>
  <si>
    <t xml:space="preserve">  Безвозмездные перечисления организациям</t>
  </si>
  <si>
    <t xml:space="preserve">  Безвозмездные перечисления организациям, за исключением государственных и муниципальных организаций</t>
  </si>
  <si>
    <t xml:space="preserve">  Благоустройство</t>
  </si>
  <si>
    <t xml:space="preserve">  СОЦИАЛЬНАЯ ПОЛИТИКА</t>
  </si>
  <si>
    <t xml:space="preserve">  Пенсионное обеспечение</t>
  </si>
  <si>
    <t xml:space="preserve">  Социальное обеспечение</t>
  </si>
  <si>
    <t xml:space="preserve">  Пенсии, пособия, выплачиваемые организациями сектора государственного управления</t>
  </si>
  <si>
    <t>99110600000000000000</t>
  </si>
  <si>
    <t>99110800000000000000</t>
  </si>
  <si>
    <t>99111109000000000120</t>
  </si>
  <si>
    <t>99111109040000000120</t>
  </si>
  <si>
    <t>99111109045100000120</t>
  </si>
  <si>
    <t>99111300000000000000</t>
  </si>
  <si>
    <t>99111301000000000130</t>
  </si>
  <si>
    <t>99111301990000000130</t>
  </si>
  <si>
    <t>99111400000000000000</t>
  </si>
  <si>
    <t>99111406000000000430</t>
  </si>
  <si>
    <t>99111406010000000430</t>
  </si>
  <si>
    <t>99111700000000000000</t>
  </si>
  <si>
    <t>99111705000000000180</t>
  </si>
  <si>
    <t>99111705050100000180</t>
  </si>
  <si>
    <t>99120000000000000000</t>
  </si>
  <si>
    <t>99120200000000000000</t>
  </si>
  <si>
    <t>99120201000000000151</t>
  </si>
  <si>
    <t>99120201001000000151</t>
  </si>
  <si>
    <t>99120201001100000151</t>
  </si>
  <si>
    <t>99120201003000000151</t>
  </si>
  <si>
    <t>99120201003100000151</t>
  </si>
  <si>
    <t>99120202000000000151</t>
  </si>
  <si>
    <t>99120202999000000151</t>
  </si>
  <si>
    <t>99120202999100000151</t>
  </si>
  <si>
    <t>99120203000000000151</t>
  </si>
  <si>
    <t>99120203015000000151</t>
  </si>
  <si>
    <t>99120203015100000151</t>
  </si>
  <si>
    <t>99120204000000000151</t>
  </si>
  <si>
    <t>99120204999000000151</t>
  </si>
  <si>
    <t>99120204999100000151</t>
  </si>
  <si>
    <t>99120700000000000180</t>
  </si>
  <si>
    <t>99120705000100000180</t>
  </si>
  <si>
    <t>77400520</t>
  </si>
  <si>
    <t>99101070000000000000</t>
  </si>
  <si>
    <t>99101070200300000000</t>
  </si>
  <si>
    <t>99101070200502000000</t>
  </si>
  <si>
    <t>99101070200503000000</t>
  </si>
  <si>
    <t>99101070200503098000</t>
  </si>
  <si>
    <t>99101070200503098290</t>
  </si>
  <si>
    <t>Обеспечение проведения выборов и референдумов</t>
  </si>
  <si>
    <t>Проведение референдумов</t>
  </si>
  <si>
    <t>Выполнение функций органами местного самоуправления</t>
  </si>
  <si>
    <t>Проведение выборов в представительные органы муниципального образования</t>
  </si>
  <si>
    <t>Проведение выборов главы муниципального образования</t>
  </si>
  <si>
    <t>Прочие расходы</t>
  </si>
  <si>
    <t>99104096000500000000</t>
  </si>
  <si>
    <t>991040960005005000000</t>
  </si>
  <si>
    <t>99104096000500500340</t>
  </si>
  <si>
    <t>99105020700500000000</t>
  </si>
  <si>
    <t>99105020700500500226</t>
  </si>
  <si>
    <t>99105020700500500000</t>
  </si>
  <si>
    <t>99105030970000000000</t>
  </si>
  <si>
    <t>99105030970100000000</t>
  </si>
  <si>
    <t>99105030970100500000</t>
  </si>
  <si>
    <t>99105030970100500200</t>
  </si>
  <si>
    <t>99105030970100500220</t>
  </si>
  <si>
    <t>99105030970100500225</t>
  </si>
  <si>
    <t>Прочие выплаты</t>
  </si>
  <si>
    <t>99101040020400500212</t>
  </si>
  <si>
    <t>Резервные фонды местных администраций</t>
  </si>
  <si>
    <t>Благоустройство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</si>
  <si>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</si>
  <si>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</si>
  <si>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</si>
  <si>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</si>
  <si>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</t>
  </si>
  <si>
    <t xml:space="preserve">  Доходы от сдачи в аренду имущества, находящегося в оперативном управлении федеральных органов государственной власти и созданных ими учреждений (за исключением имущества федеральных бюджетных и автономных учреждений)</t>
  </si>
  <si>
    <t xml:space="preserve">  Прочие доходы от оказания платных услуг (работ) получателями средств бюджетов муниципальных районов</t>
  </si>
  <si>
    <t>Транспортные услуги</t>
  </si>
  <si>
    <t>99101040020400500222</t>
  </si>
  <si>
    <t>В.И.Плотников</t>
  </si>
  <si>
    <t>Единовременная выплата главе в размере четырехмесячного содержания в связи с прекращением полномочий</t>
  </si>
  <si>
    <t>99101020020300500262</t>
  </si>
  <si>
    <t>на 01 января 2013 г.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</si>
  <si>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</si>
  <si>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18210102010010000110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</si>
  <si>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</si>
  <si>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18210102000010000110</t>
  </si>
  <si>
    <t>18210102010011000110</t>
  </si>
  <si>
    <t>18210102020011000110</t>
  </si>
  <si>
    <t>18210102030011000110</t>
  </si>
  <si>
    <t>18210503010011000110</t>
  </si>
  <si>
    <t>18210503010012000110</t>
  </si>
  <si>
    <t>18210503010013000110</t>
  </si>
  <si>
    <t xml:space="preserve">18210503000000000110 </t>
  </si>
  <si>
    <t>18210500000000000110</t>
  </si>
  <si>
    <t>18210601030100000110</t>
  </si>
  <si>
    <t>18210601030101000110</t>
  </si>
  <si>
    <t>18210601030102000110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</si>
  <si>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</si>
  <si>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18210606013103000110</t>
  </si>
  <si>
    <t>18210606013101000110</t>
  </si>
  <si>
    <t>18210606013102000110</t>
  </si>
  <si>
    <t>18210601000000000110</t>
  </si>
  <si>
    <t>18210606023101000110</t>
  </si>
  <si>
    <t>18210606020000000110</t>
  </si>
  <si>
    <t>18210606000000000110</t>
  </si>
  <si>
    <t>99110804020011000110</t>
  </si>
  <si>
    <t>99110804020014000110</t>
  </si>
  <si>
    <t>99110804020000000110</t>
  </si>
  <si>
    <t>91911105013100000120</t>
  </si>
  <si>
    <t>91911105010000000120</t>
  </si>
  <si>
    <t>91911105000000000120</t>
  </si>
  <si>
    <t>91911100000000000000</t>
  </si>
  <si>
    <t>91911406013100000430</t>
  </si>
  <si>
    <t>99111105035100000120</t>
  </si>
  <si>
    <t>99111105035000000120</t>
  </si>
  <si>
    <t>99111301995100000130</t>
  </si>
  <si>
    <t>Дотации бюджетам поселений на выравнивание бюджетной обеспеченности</t>
  </si>
  <si>
    <t>Дотации бюджетам поселений на поддержку мер по обеспечению сбалансированности бюджетов</t>
  </si>
  <si>
    <t>99105023510500500222</t>
  </si>
  <si>
    <t>99105023510500500000</t>
  </si>
  <si>
    <t>99105023510500000000</t>
  </si>
  <si>
    <t>Мероприятия в области коммунального хозяйства</t>
  </si>
  <si>
    <t>99105030970100500340</t>
  </si>
  <si>
    <t>Целевая программа развития системы подготовки выборных должностных лиц и муниципальных служащих органов местного самоуправления за 2012 год</t>
  </si>
  <si>
    <t xml:space="preserve"> Выполнение функций органами местного самоуправления</t>
  </si>
  <si>
    <t>Муниципальная целевая программа развития общественной инфраструктуры в сельских поселениях</t>
  </si>
  <si>
    <t>99101070200300099290</t>
  </si>
  <si>
    <t>99101070200300099000</t>
  </si>
  <si>
    <t>99101070200502097290</t>
  </si>
  <si>
    <t>99101070200502097000</t>
  </si>
  <si>
    <t>0503127</t>
  </si>
  <si>
    <t xml:space="preserve">              Форма 0503127  с.2</t>
  </si>
  <si>
    <t xml:space="preserve">                        Форма 0503127  с.3</t>
  </si>
  <si>
    <t>" 01 " января 2013  г.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</si>
</sst>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000"/>
    <numFmt numFmtId="173" formatCode="000000"/>
    <numFmt numFmtId="174" formatCode="000&quot; &quot;0000000000&quot; &quot;0000&quot; &quot;000"/>
    <numFmt numFmtId="175" formatCode="#,##0.00_ ;\-#,##0.00\ "/>
  </numFmts>
  <fonts count="2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sz val="9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10"/>
      <name val="Arial Cyr"/>
      <family val="2"/>
    </font>
    <font>
      <u val="single"/>
      <sz val="10"/>
      <color indexed="12"/>
      <name val="Arial Cyr"/>
      <family val="0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62"/>
      <name val="Cambria"/>
      <family val="2"/>
    </font>
    <font>
      <sz val="10"/>
      <color indexed="19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6"/>
      <name val="Arial Cyr"/>
      <family val="2"/>
    </font>
    <font>
      <u val="single"/>
      <sz val="8"/>
      <name val="Arial Cyr"/>
      <family val="2"/>
    </font>
    <font>
      <sz val="12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hair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hair"/>
      <bottom style="hair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hair"/>
    </border>
    <border>
      <left style="medium"/>
      <right style="thin"/>
      <top style="medium"/>
      <bottom style="thin"/>
    </border>
    <border>
      <left>
        <color indexed="63"/>
      </left>
      <right style="medium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9" fillId="7" borderId="1" applyNumberFormat="0" applyAlignment="0" applyProtection="0"/>
    <xf numFmtId="0" fontId="10" fillId="15" borderId="2" applyNumberFormat="0" applyAlignment="0" applyProtection="0"/>
    <xf numFmtId="0" fontId="11" fillId="15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16" borderId="7" applyNumberFormat="0" applyAlignment="0" applyProtection="0"/>
    <xf numFmtId="0" fontId="18" fillId="0" borderId="0" applyNumberFormat="0" applyFill="0" applyBorder="0" applyAlignment="0" applyProtection="0"/>
    <xf numFmtId="0" fontId="19" fillId="7" borderId="0" applyNumberFormat="0" applyBorder="0" applyAlignment="0" applyProtection="0"/>
    <xf numFmtId="0" fontId="20" fillId="17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6" borderId="0" applyNumberFormat="0" applyBorder="0" applyAlignment="0" applyProtection="0"/>
  </cellStyleXfs>
  <cellXfs count="150">
    <xf numFmtId="0" fontId="0" fillId="0" borderId="0" xfId="0" applyAlignment="1">
      <alignment/>
    </xf>
    <xf numFmtId="0" fontId="0" fillId="0" borderId="0" xfId="0" applyAlignment="1">
      <alignment horizontal="left"/>
    </xf>
    <xf numFmtId="0" fontId="4" fillId="0" borderId="0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0" fillId="0" borderId="12" xfId="0" applyBorder="1" applyAlignment="1">
      <alignment/>
    </xf>
    <xf numFmtId="49" fontId="0" fillId="0" borderId="12" xfId="0" applyNumberFormat="1" applyBorder="1" applyAlignment="1">
      <alignment/>
    </xf>
    <xf numFmtId="49" fontId="4" fillId="0" borderId="13" xfId="0" applyNumberFormat="1" applyFont="1" applyBorder="1" applyAlignment="1">
      <alignment horizontal="centerContinuous"/>
    </xf>
    <xf numFmtId="49" fontId="4" fillId="0" borderId="14" xfId="0" applyNumberFormat="1" applyFont="1" applyBorder="1" applyAlignment="1">
      <alignment horizontal="centerContinuous"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12" xfId="0" applyBorder="1" applyAlignment="1">
      <alignment horizontal="left"/>
    </xf>
    <xf numFmtId="0" fontId="5" fillId="0" borderId="0" xfId="0" applyFont="1" applyAlignment="1">
      <alignment horizontal="centerContinuous"/>
    </xf>
    <xf numFmtId="49" fontId="4" fillId="0" borderId="0" xfId="0" applyNumberFormat="1" applyFont="1" applyBorder="1" applyAlignment="1">
      <alignment horizontal="left"/>
    </xf>
    <xf numFmtId="0" fontId="0" fillId="0" borderId="0" xfId="0" applyFont="1" applyFill="1" applyAlignment="1">
      <alignment/>
    </xf>
    <xf numFmtId="49" fontId="4" fillId="0" borderId="15" xfId="0" applyNumberFormat="1" applyFont="1" applyBorder="1" applyAlignment="1">
      <alignment horizontal="centerContinuous"/>
    </xf>
    <xf numFmtId="49" fontId="0" fillId="0" borderId="0" xfId="0" applyNumberFormat="1" applyBorder="1" applyAlignment="1">
      <alignment/>
    </xf>
    <xf numFmtId="0" fontId="6" fillId="0" borderId="0" xfId="0" applyNumberFormat="1" applyFont="1" applyFill="1" applyAlignment="1">
      <alignment/>
    </xf>
    <xf numFmtId="49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/>
    </xf>
    <xf numFmtId="49" fontId="4" fillId="0" borderId="0" xfId="0" applyNumberFormat="1" applyFont="1" applyAlignment="1">
      <alignment horizontal="right"/>
    </xf>
    <xf numFmtId="0" fontId="0" fillId="0" borderId="0" xfId="0" applyNumberFormat="1" applyFill="1" applyAlignment="1">
      <alignment/>
    </xf>
    <xf numFmtId="0" fontId="5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 shrinkToFit="1"/>
    </xf>
    <xf numFmtId="49" fontId="4" fillId="0" borderId="16" xfId="0" applyNumberFormat="1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shrinkToFit="1"/>
    </xf>
    <xf numFmtId="0" fontId="0" fillId="0" borderId="16" xfId="0" applyBorder="1" applyAlignment="1">
      <alignment shrinkToFit="1"/>
    </xf>
    <xf numFmtId="0" fontId="4" fillId="0" borderId="10" xfId="0" applyFont="1" applyBorder="1" applyAlignment="1">
      <alignment horizontal="center" vertical="center" shrinkToFit="1"/>
    </xf>
    <xf numFmtId="49" fontId="4" fillId="0" borderId="10" xfId="0" applyNumberFormat="1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center" shrinkToFit="1"/>
    </xf>
    <xf numFmtId="0" fontId="4" fillId="0" borderId="18" xfId="0" applyFont="1" applyBorder="1" applyAlignment="1">
      <alignment horizontal="center" shrinkToFit="1"/>
    </xf>
    <xf numFmtId="0" fontId="4" fillId="0" borderId="18" xfId="0" applyFont="1" applyBorder="1" applyAlignment="1">
      <alignment horizontal="center"/>
    </xf>
    <xf numFmtId="0" fontId="4" fillId="0" borderId="16" xfId="0" applyFont="1" applyBorder="1" applyAlignment="1">
      <alignment horizontal="left"/>
    </xf>
    <xf numFmtId="0" fontId="4" fillId="0" borderId="19" xfId="0" applyFont="1" applyBorder="1" applyAlignment="1">
      <alignment horizontal="center" vertical="center"/>
    </xf>
    <xf numFmtId="49" fontId="0" fillId="0" borderId="20" xfId="0" applyNumberFormat="1" applyBorder="1" applyAlignment="1">
      <alignment/>
    </xf>
    <xf numFmtId="0" fontId="4" fillId="0" borderId="0" xfId="0" applyFont="1" applyBorder="1" applyAlignment="1">
      <alignment horizontal="center" shrinkToFit="1"/>
    </xf>
    <xf numFmtId="49" fontId="4" fillId="0" borderId="0" xfId="0" applyNumberFormat="1" applyFont="1" applyBorder="1" applyAlignment="1">
      <alignment horizontal="center" vertical="center" shrinkToFit="1"/>
    </xf>
    <xf numFmtId="49" fontId="0" fillId="0" borderId="0" xfId="0" applyNumberFormat="1" applyAlignment="1">
      <alignment shrinkToFit="1"/>
    </xf>
    <xf numFmtId="49" fontId="4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21" xfId="0" applyFont="1" applyBorder="1" applyAlignment="1">
      <alignment horizontal="center"/>
    </xf>
    <xf numFmtId="0" fontId="24" fillId="0" borderId="0" xfId="0" applyFont="1" applyAlignment="1">
      <alignment horizontal="left"/>
    </xf>
    <xf numFmtId="0" fontId="24" fillId="0" borderId="0" xfId="0" applyFont="1" applyAlignment="1">
      <alignment/>
    </xf>
    <xf numFmtId="0" fontId="25" fillId="0" borderId="0" xfId="0" applyNumberFormat="1" applyFont="1" applyBorder="1" applyAlignment="1">
      <alignment horizontal="left" wrapText="1"/>
    </xf>
    <xf numFmtId="0" fontId="4" fillId="0" borderId="16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/>
    </xf>
    <xf numFmtId="1" fontId="4" fillId="0" borderId="19" xfId="0" applyNumberFormat="1" applyFont="1" applyBorder="1" applyAlignment="1">
      <alignment horizontal="center" vertical="center"/>
    </xf>
    <xf numFmtId="1" fontId="4" fillId="0" borderId="19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4" fillId="0" borderId="0" xfId="0" applyFont="1" applyAlignment="1">
      <alignment horizontal="right"/>
    </xf>
    <xf numFmtId="49" fontId="4" fillId="0" borderId="0" xfId="0" applyNumberFormat="1" applyFont="1" applyBorder="1" applyAlignment="1">
      <alignment horizontal="right" vertical="center"/>
    </xf>
    <xf numFmtId="49" fontId="4" fillId="0" borderId="0" xfId="0" applyNumberFormat="1" applyFont="1" applyAlignment="1">
      <alignment horizontal="right"/>
    </xf>
    <xf numFmtId="0" fontId="4" fillId="0" borderId="20" xfId="0" applyNumberFormat="1" applyFont="1" applyFill="1" applyBorder="1" applyAlignment="1">
      <alignment horizontal="left" wrapText="1"/>
    </xf>
    <xf numFmtId="1" fontId="4" fillId="0" borderId="18" xfId="0" applyNumberFormat="1" applyFont="1" applyFill="1" applyBorder="1" applyAlignment="1">
      <alignment horizontal="center"/>
    </xf>
    <xf numFmtId="4" fontId="4" fillId="0" borderId="22" xfId="0" applyNumberFormat="1" applyFont="1" applyFill="1" applyBorder="1" applyAlignment="1">
      <alignment horizontal="right" shrinkToFit="1"/>
    </xf>
    <xf numFmtId="4" fontId="4" fillId="0" borderId="23" xfId="0" applyNumberFormat="1" applyFont="1" applyFill="1" applyBorder="1" applyAlignment="1">
      <alignment horizontal="right" shrinkToFit="1"/>
    </xf>
    <xf numFmtId="0" fontId="4" fillId="0" borderId="24" xfId="0" applyNumberFormat="1" applyFont="1" applyFill="1" applyBorder="1" applyAlignment="1">
      <alignment horizontal="left" wrapText="1"/>
    </xf>
    <xf numFmtId="0" fontId="4" fillId="0" borderId="25" xfId="0" applyNumberFormat="1" applyFont="1" applyFill="1" applyBorder="1" applyAlignment="1">
      <alignment horizontal="center" shrinkToFit="1"/>
    </xf>
    <xf numFmtId="0" fontId="4" fillId="0" borderId="26" xfId="0" applyNumberFormat="1" applyFont="1" applyFill="1" applyBorder="1" applyAlignment="1">
      <alignment horizontal="center" shrinkToFit="1"/>
    </xf>
    <xf numFmtId="4" fontId="4" fillId="0" borderId="27" xfId="0" applyNumberFormat="1" applyFont="1" applyFill="1" applyBorder="1" applyAlignment="1">
      <alignment horizontal="right" shrinkToFit="1"/>
    </xf>
    <xf numFmtId="0" fontId="4" fillId="0" borderId="28" xfId="0" applyNumberFormat="1" applyFont="1" applyFill="1" applyBorder="1" applyAlignment="1">
      <alignment horizontal="left" wrapText="1" indent="2"/>
    </xf>
    <xf numFmtId="0" fontId="4" fillId="0" borderId="29" xfId="0" applyNumberFormat="1" applyFont="1" applyFill="1" applyBorder="1" applyAlignment="1">
      <alignment horizontal="left" wrapText="1"/>
    </xf>
    <xf numFmtId="1" fontId="4" fillId="0" borderId="30" xfId="0" applyNumberFormat="1" applyFont="1" applyFill="1" applyBorder="1" applyAlignment="1">
      <alignment horizontal="center" shrinkToFit="1"/>
    </xf>
    <xf numFmtId="1" fontId="4" fillId="0" borderId="23" xfId="0" applyNumberFormat="1" applyFont="1" applyFill="1" applyBorder="1" applyAlignment="1">
      <alignment horizontal="center"/>
    </xf>
    <xf numFmtId="49" fontId="4" fillId="0" borderId="31" xfId="0" applyNumberFormat="1" applyFont="1" applyBorder="1" applyAlignment="1">
      <alignment horizontal="center" vertical="center" shrinkToFit="1"/>
    </xf>
    <xf numFmtId="49" fontId="8" fillId="0" borderId="0" xfId="0" applyNumberFormat="1" applyFont="1" applyAlignment="1">
      <alignment/>
    </xf>
    <xf numFmtId="0" fontId="4" fillId="0" borderId="24" xfId="0" applyNumberFormat="1" applyFont="1" applyBorder="1" applyAlignment="1">
      <alignment horizontal="left" wrapText="1"/>
    </xf>
    <xf numFmtId="0" fontId="4" fillId="0" borderId="25" xfId="0" applyNumberFormat="1" applyFont="1" applyBorder="1" applyAlignment="1">
      <alignment horizontal="center" vertical="center" shrinkToFit="1"/>
    </xf>
    <xf numFmtId="0" fontId="4" fillId="0" borderId="32" xfId="0" applyNumberFormat="1" applyFont="1" applyBorder="1" applyAlignment="1">
      <alignment horizontal="center" vertical="center" shrinkToFit="1"/>
    </xf>
    <xf numFmtId="0" fontId="4" fillId="0" borderId="33" xfId="0" applyNumberFormat="1" applyFont="1" applyBorder="1" applyAlignment="1">
      <alignment horizontal="left" wrapText="1"/>
    </xf>
    <xf numFmtId="0" fontId="4" fillId="0" borderId="28" xfId="0" applyNumberFormat="1" applyFont="1" applyBorder="1" applyAlignment="1">
      <alignment horizontal="left" wrapText="1"/>
    </xf>
    <xf numFmtId="0" fontId="4" fillId="0" borderId="32" xfId="0" applyNumberFormat="1" applyFont="1" applyBorder="1" applyAlignment="1">
      <alignment horizontal="center" vertical="center" shrinkToFit="1"/>
    </xf>
    <xf numFmtId="0" fontId="0" fillId="0" borderId="0" xfId="0" applyFont="1" applyAlignment="1">
      <alignment/>
    </xf>
    <xf numFmtId="0" fontId="0" fillId="0" borderId="34" xfId="0" applyBorder="1" applyAlignment="1">
      <alignment horizontal="left"/>
    </xf>
    <xf numFmtId="0" fontId="0" fillId="0" borderId="35" xfId="0" applyBorder="1" applyAlignment="1">
      <alignment horizontal="left"/>
    </xf>
    <xf numFmtId="0" fontId="4" fillId="0" borderId="35" xfId="0" applyFont="1" applyBorder="1" applyAlignment="1">
      <alignment/>
    </xf>
    <xf numFmtId="49" fontId="0" fillId="0" borderId="35" xfId="0" applyNumberFormat="1" applyBorder="1" applyAlignment="1">
      <alignment/>
    </xf>
    <xf numFmtId="49" fontId="0" fillId="0" borderId="0" xfId="0" applyNumberFormat="1" applyAlignment="1">
      <alignment/>
    </xf>
    <xf numFmtId="0" fontId="24" fillId="0" borderId="0" xfId="0" applyFont="1" applyBorder="1" applyAlignment="1">
      <alignment/>
    </xf>
    <xf numFmtId="49" fontId="24" fillId="0" borderId="0" xfId="0" applyNumberFormat="1" applyFont="1" applyAlignment="1">
      <alignment/>
    </xf>
    <xf numFmtId="0" fontId="4" fillId="0" borderId="0" xfId="0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/>
    </xf>
    <xf numFmtId="49" fontId="4" fillId="0" borderId="0" xfId="0" applyNumberFormat="1" applyFont="1" applyBorder="1" applyAlignment="1">
      <alignment horizontal="center" vertical="center"/>
    </xf>
    <xf numFmtId="0" fontId="4" fillId="0" borderId="36" xfId="0" applyNumberFormat="1" applyFont="1" applyBorder="1" applyAlignment="1">
      <alignment horizontal="left" wrapText="1"/>
    </xf>
    <xf numFmtId="14" fontId="4" fillId="0" borderId="15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/>
    </xf>
    <xf numFmtId="49" fontId="4" fillId="0" borderId="22" xfId="0" applyNumberFormat="1" applyFont="1" applyBorder="1" applyAlignment="1">
      <alignment horizontal="center" vertical="center"/>
    </xf>
    <xf numFmtId="49" fontId="4" fillId="0" borderId="32" xfId="0" applyNumberFormat="1" applyFont="1" applyFill="1" applyBorder="1" applyAlignment="1">
      <alignment horizontal="center" shrinkToFit="1"/>
    </xf>
    <xf numFmtId="49" fontId="4" fillId="0" borderId="22" xfId="0" applyNumberFormat="1" applyFont="1" applyFill="1" applyBorder="1" applyAlignment="1">
      <alignment horizontal="center"/>
    </xf>
    <xf numFmtId="49" fontId="4" fillId="0" borderId="37" xfId="0" applyNumberFormat="1" applyFont="1" applyBorder="1" applyAlignment="1">
      <alignment horizontal="center" vertical="center"/>
    </xf>
    <xf numFmtId="49" fontId="4" fillId="0" borderId="21" xfId="42" applyNumberFormat="1" applyFont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>
      <alignment horizontal="right" shrinkToFit="1"/>
    </xf>
    <xf numFmtId="175" fontId="4" fillId="0" borderId="38" xfId="0" applyNumberFormat="1" applyFont="1" applyFill="1" applyBorder="1" applyAlignment="1">
      <alignment horizontal="right" shrinkToFit="1"/>
    </xf>
    <xf numFmtId="175" fontId="4" fillId="0" borderId="18" xfId="0" applyNumberFormat="1" applyFont="1" applyFill="1" applyBorder="1" applyAlignment="1">
      <alignment horizontal="right" shrinkToFit="1"/>
    </xf>
    <xf numFmtId="175" fontId="4" fillId="0" borderId="39" xfId="0" applyNumberFormat="1" applyFont="1" applyFill="1" applyBorder="1" applyAlignment="1">
      <alignment horizontal="right" shrinkToFit="1"/>
    </xf>
    <xf numFmtId="0" fontId="26" fillId="0" borderId="0" xfId="0" applyFont="1" applyAlignment="1">
      <alignment horizontal="right"/>
    </xf>
    <xf numFmtId="49" fontId="26" fillId="0" borderId="0" xfId="0" applyNumberFormat="1" applyFont="1" applyBorder="1" applyAlignment="1">
      <alignment horizontal="centerContinuous"/>
    </xf>
    <xf numFmtId="0" fontId="26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34" xfId="0" applyFont="1" applyFill="1" applyBorder="1" applyAlignment="1">
      <alignment/>
    </xf>
    <xf numFmtId="0" fontId="0" fillId="0" borderId="35" xfId="0" applyFont="1" applyFill="1" applyBorder="1" applyAlignment="1">
      <alignment/>
    </xf>
    <xf numFmtId="0" fontId="0" fillId="0" borderId="35" xfId="0" applyNumberFormat="1" applyFill="1" applyBorder="1" applyAlignment="1">
      <alignment/>
    </xf>
    <xf numFmtId="0" fontId="4" fillId="0" borderId="40" xfId="0" applyFont="1" applyFill="1" applyBorder="1" applyAlignment="1">
      <alignment horizontal="left" wrapText="1"/>
    </xf>
    <xf numFmtId="49" fontId="4" fillId="0" borderId="41" xfId="0" applyNumberFormat="1" applyFont="1" applyFill="1" applyBorder="1" applyAlignment="1">
      <alignment horizontal="center" wrapText="1"/>
    </xf>
    <xf numFmtId="4" fontId="4" fillId="0" borderId="19" xfId="0" applyNumberFormat="1" applyFont="1" applyFill="1" applyBorder="1" applyAlignment="1">
      <alignment horizontal="right" shrinkToFit="1"/>
    </xf>
    <xf numFmtId="4" fontId="4" fillId="0" borderId="38" xfId="0" applyNumberFormat="1" applyFont="1" applyFill="1" applyBorder="1" applyAlignment="1">
      <alignment horizontal="right" shrinkToFit="1"/>
    </xf>
    <xf numFmtId="0" fontId="4" fillId="0" borderId="42" xfId="0" applyFont="1" applyFill="1" applyBorder="1" applyAlignment="1">
      <alignment horizontal="left" wrapText="1"/>
    </xf>
    <xf numFmtId="1" fontId="4" fillId="0" borderId="26" xfId="0" applyNumberFormat="1" applyFont="1" applyFill="1" applyBorder="1" applyAlignment="1">
      <alignment horizontal="center" shrinkToFit="1"/>
    </xf>
    <xf numFmtId="4" fontId="4" fillId="0" borderId="18" xfId="0" applyNumberFormat="1" applyFont="1" applyFill="1" applyBorder="1" applyAlignment="1">
      <alignment horizontal="right" shrinkToFit="1"/>
    </xf>
    <xf numFmtId="0" fontId="4" fillId="0" borderId="43" xfId="0" applyNumberFormat="1" applyFont="1" applyFill="1" applyBorder="1" applyAlignment="1">
      <alignment horizontal="left" wrapText="1" indent="2"/>
    </xf>
    <xf numFmtId="49" fontId="4" fillId="0" borderId="22" xfId="0" applyNumberFormat="1" applyFont="1" applyFill="1" applyBorder="1" applyAlignment="1">
      <alignment horizontal="center" shrinkToFit="1"/>
    </xf>
    <xf numFmtId="0" fontId="0" fillId="0" borderId="44" xfId="0" applyFill="1" applyBorder="1" applyAlignment="1">
      <alignment/>
    </xf>
    <xf numFmtId="0" fontId="0" fillId="0" borderId="45" xfId="0" applyFill="1" applyBorder="1" applyAlignment="1">
      <alignment/>
    </xf>
    <xf numFmtId="0" fontId="0" fillId="0" borderId="35" xfId="0" applyFill="1" applyBorder="1" applyAlignment="1">
      <alignment/>
    </xf>
    <xf numFmtId="175" fontId="4" fillId="0" borderId="19" xfId="0" applyNumberFormat="1" applyFont="1" applyFill="1" applyBorder="1" applyAlignment="1">
      <alignment horizontal="right" vertical="center" shrinkToFit="1"/>
    </xf>
    <xf numFmtId="175" fontId="4" fillId="0" borderId="38" xfId="0" applyNumberFormat="1" applyFont="1" applyFill="1" applyBorder="1" applyAlignment="1">
      <alignment horizontal="right" vertical="center" shrinkToFit="1"/>
    </xf>
    <xf numFmtId="175" fontId="4" fillId="0" borderId="22" xfId="0" applyNumberFormat="1" applyFont="1" applyFill="1" applyBorder="1" applyAlignment="1">
      <alignment horizontal="right" vertical="center" shrinkToFit="1"/>
    </xf>
    <xf numFmtId="175" fontId="4" fillId="0" borderId="27" xfId="0" applyNumberFormat="1" applyFont="1" applyFill="1" applyBorder="1" applyAlignment="1">
      <alignment horizontal="center" vertical="center" shrinkToFit="1"/>
    </xf>
    <xf numFmtId="175" fontId="4" fillId="0" borderId="22" xfId="0" applyNumberFormat="1" applyFont="1" applyFill="1" applyBorder="1" applyAlignment="1">
      <alignment horizontal="right" vertical="center" shrinkToFit="1"/>
    </xf>
    <xf numFmtId="175" fontId="4" fillId="0" borderId="27" xfId="0" applyNumberFormat="1" applyFont="1" applyFill="1" applyBorder="1" applyAlignment="1">
      <alignment horizontal="right" vertical="center" shrinkToFit="1"/>
    </xf>
    <xf numFmtId="0" fontId="4" fillId="0" borderId="12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4" fillId="0" borderId="18" xfId="0" applyFont="1" applyBorder="1" applyAlignment="1">
      <alignment horizontal="center" vertical="center" wrapText="1"/>
    </xf>
    <xf numFmtId="0" fontId="0" fillId="0" borderId="16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 shrinkToFit="1"/>
    </xf>
    <xf numFmtId="0" fontId="0" fillId="0" borderId="16" xfId="0" applyBorder="1" applyAlignment="1">
      <alignment vertical="center" wrapText="1" shrinkToFit="1"/>
    </xf>
    <xf numFmtId="0" fontId="0" fillId="0" borderId="22" xfId="0" applyBorder="1" applyAlignment="1">
      <alignment vertical="center" wrapText="1" shrinkToFit="1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5"/>
  <dimension ref="A2:J84"/>
  <sheetViews>
    <sheetView view="pageBreakPreview" zoomScaleSheetLayoutView="100" zoomScalePageLayoutView="0" workbookViewId="0" topLeftCell="A1">
      <selection activeCell="C19" sqref="C19"/>
    </sheetView>
  </sheetViews>
  <sheetFormatPr defaultColWidth="9.00390625" defaultRowHeight="12.75"/>
  <cols>
    <col min="1" max="1" width="30.00390625" style="0" customWidth="1"/>
    <col min="2" max="2" width="5.75390625" style="0" customWidth="1"/>
    <col min="3" max="3" width="18.875" style="0" customWidth="1"/>
    <col min="4" max="4" width="17.75390625" style="0" customWidth="1"/>
    <col min="5" max="5" width="15.875" style="0" customWidth="1"/>
    <col min="6" max="6" width="15.75390625" style="0" customWidth="1"/>
    <col min="7" max="8" width="0.74609375" style="0" customWidth="1"/>
  </cols>
  <sheetData>
    <row r="1" s="20" customFormat="1" ht="12.75"/>
    <row r="2" spans="1:8" s="109" customFormat="1" ht="13.5" customHeight="1">
      <c r="A2" s="18" t="s">
        <v>62</v>
      </c>
      <c r="B2" s="18"/>
      <c r="C2" s="9"/>
      <c r="D2" s="9"/>
      <c r="E2" s="9"/>
      <c r="F2" s="2"/>
      <c r="G2" s="107"/>
      <c r="H2" s="108"/>
    </row>
    <row r="3" spans="1:8" s="109" customFormat="1" ht="13.5" customHeight="1" thickBot="1">
      <c r="A3" s="18"/>
      <c r="B3" s="18"/>
      <c r="C3" s="9"/>
      <c r="D3" s="9"/>
      <c r="E3" s="9"/>
      <c r="F3" s="16" t="s">
        <v>48</v>
      </c>
      <c r="G3" s="107"/>
      <c r="H3" s="108"/>
    </row>
    <row r="4" spans="1:8" s="109" customFormat="1" ht="13.5" customHeight="1">
      <c r="A4"/>
      <c r="B4" s="8"/>
      <c r="C4"/>
      <c r="D4"/>
      <c r="E4" s="60" t="s">
        <v>85</v>
      </c>
      <c r="F4" s="12" t="s">
        <v>382</v>
      </c>
      <c r="G4" s="107"/>
      <c r="H4" s="108"/>
    </row>
    <row r="5" spans="1:8" s="109" customFormat="1" ht="13.5" customHeight="1">
      <c r="A5" s="50"/>
      <c r="B5" s="50" t="s">
        <v>333</v>
      </c>
      <c r="C5" s="50"/>
      <c r="D5" s="50"/>
      <c r="E5" s="60" t="s">
        <v>60</v>
      </c>
      <c r="F5" s="96">
        <v>41275</v>
      </c>
      <c r="G5" s="107"/>
      <c r="H5" s="108"/>
    </row>
    <row r="6" spans="1:8" s="109" customFormat="1" ht="13.5" customHeight="1">
      <c r="A6" s="8" t="s">
        <v>69</v>
      </c>
      <c r="B6" s="8"/>
      <c r="C6" s="8"/>
      <c r="D6" s="7"/>
      <c r="E6" s="61" t="s">
        <v>65</v>
      </c>
      <c r="F6" s="101" t="s">
        <v>292</v>
      </c>
      <c r="G6" s="107"/>
      <c r="H6" s="108"/>
    </row>
    <row r="7" spans="1:8" s="109" customFormat="1" ht="26.25" customHeight="1">
      <c r="A7" s="8" t="s">
        <v>70</v>
      </c>
      <c r="B7" s="135" t="s">
        <v>102</v>
      </c>
      <c r="C7" s="135"/>
      <c r="D7" s="135"/>
      <c r="E7" s="61" t="s">
        <v>71</v>
      </c>
      <c r="F7" s="102" t="s">
        <v>105</v>
      </c>
      <c r="G7" s="107"/>
      <c r="H7" s="108"/>
    </row>
    <row r="8" spans="1:8" s="109" customFormat="1" ht="13.5" customHeight="1">
      <c r="A8" s="8" t="s">
        <v>61</v>
      </c>
      <c r="B8" s="8"/>
      <c r="C8" s="8"/>
      <c r="D8" s="7"/>
      <c r="E8" s="62" t="s">
        <v>72</v>
      </c>
      <c r="F8" s="51">
        <v>33219894001</v>
      </c>
      <c r="G8" s="107"/>
      <c r="H8" s="108"/>
    </row>
    <row r="9" spans="1:8" s="109" customFormat="1" ht="13.5" customHeight="1">
      <c r="A9" s="50" t="s">
        <v>84</v>
      </c>
      <c r="B9" s="8"/>
      <c r="C9" s="8"/>
      <c r="D9" s="7"/>
      <c r="E9" s="7"/>
      <c r="F9" s="21"/>
      <c r="G9" s="107"/>
      <c r="H9" s="108"/>
    </row>
    <row r="10" spans="1:8" s="109" customFormat="1" ht="13.5" customHeight="1" thickBot="1">
      <c r="A10" s="8" t="s">
        <v>83</v>
      </c>
      <c r="B10" s="8"/>
      <c r="C10" s="8"/>
      <c r="D10" s="7"/>
      <c r="E10" s="7"/>
      <c r="F10" s="13" t="s">
        <v>44</v>
      </c>
      <c r="G10" s="107"/>
      <c r="H10" s="108"/>
    </row>
    <row r="11" spans="1:8" ht="14.25" customHeight="1">
      <c r="A11" s="136" t="s">
        <v>56</v>
      </c>
      <c r="B11" s="136"/>
      <c r="C11" s="136"/>
      <c r="D11" s="136"/>
      <c r="E11" s="136"/>
      <c r="F11" s="136"/>
      <c r="G11" s="31"/>
      <c r="H11" s="31"/>
    </row>
    <row r="12" spans="1:8" ht="5.25" customHeight="1">
      <c r="A12" s="17"/>
      <c r="B12" s="17"/>
      <c r="C12" s="10"/>
      <c r="D12" s="11"/>
      <c r="E12" s="11"/>
      <c r="F12" s="11"/>
      <c r="G12" s="11"/>
      <c r="H12" s="11"/>
    </row>
    <row r="13" spans="1:6" ht="13.5" customHeight="1">
      <c r="A13" s="137" t="s">
        <v>49</v>
      </c>
      <c r="B13" s="137" t="s">
        <v>67</v>
      </c>
      <c r="C13" s="56" t="s">
        <v>75</v>
      </c>
      <c r="D13" s="142" t="s">
        <v>58</v>
      </c>
      <c r="E13" s="142" t="s">
        <v>59</v>
      </c>
      <c r="F13" s="137" t="s">
        <v>57</v>
      </c>
    </row>
    <row r="14" spans="1:6" ht="9.75" customHeight="1">
      <c r="A14" s="138"/>
      <c r="B14" s="140"/>
      <c r="C14" s="56" t="s">
        <v>76</v>
      </c>
      <c r="D14" s="143"/>
      <c r="E14" s="143"/>
      <c r="F14" s="140"/>
    </row>
    <row r="15" spans="1:6" ht="9.75" customHeight="1">
      <c r="A15" s="139"/>
      <c r="B15" s="141"/>
      <c r="C15" s="56" t="s">
        <v>74</v>
      </c>
      <c r="D15" s="144"/>
      <c r="E15" s="144"/>
      <c r="F15" s="141"/>
    </row>
    <row r="16" spans="1:6" ht="9.75" customHeight="1" thickBot="1">
      <c r="A16" s="43">
        <v>1</v>
      </c>
      <c r="B16" s="6">
        <v>2</v>
      </c>
      <c r="C16" s="6">
        <v>3</v>
      </c>
      <c r="D16" s="3" t="s">
        <v>45</v>
      </c>
      <c r="E16" s="3" t="s">
        <v>46</v>
      </c>
      <c r="F16" s="3" t="s">
        <v>50</v>
      </c>
    </row>
    <row r="17" spans="1:10" s="111" customFormat="1" ht="12.75">
      <c r="A17" s="117" t="s">
        <v>77</v>
      </c>
      <c r="B17" s="118" t="s">
        <v>88</v>
      </c>
      <c r="C17" s="58" t="s">
        <v>89</v>
      </c>
      <c r="D17" s="119">
        <f>D19+D66</f>
        <v>3906378.17</v>
      </c>
      <c r="E17" s="119">
        <f>E19+E66</f>
        <v>3818043.37</v>
      </c>
      <c r="F17" s="120">
        <f>D17-E17</f>
        <v>88334.79999999981</v>
      </c>
      <c r="G17" s="110"/>
      <c r="H17" s="110"/>
      <c r="I17" s="110"/>
      <c r="J17" s="110"/>
    </row>
    <row r="18" spans="1:10" s="111" customFormat="1" ht="12.75">
      <c r="A18" s="121" t="s">
        <v>87</v>
      </c>
      <c r="B18" s="122"/>
      <c r="C18" s="64"/>
      <c r="D18" s="123"/>
      <c r="E18" s="123"/>
      <c r="F18" s="120">
        <f aca="true" t="shared" si="0" ref="F18:F83">D18-E18</f>
        <v>0</v>
      </c>
      <c r="G18" s="110"/>
      <c r="H18" s="110"/>
      <c r="I18" s="110"/>
      <c r="J18" s="110"/>
    </row>
    <row r="19" spans="1:10" s="113" customFormat="1" ht="22.5">
      <c r="A19" s="124" t="s">
        <v>0</v>
      </c>
      <c r="B19" s="125" t="s">
        <v>88</v>
      </c>
      <c r="C19" s="100" t="s">
        <v>219</v>
      </c>
      <c r="D19" s="65">
        <f>D20+D26+D31+D42+D46+D55+D59+D63:D63</f>
        <v>709505</v>
      </c>
      <c r="E19" s="65">
        <f>E20+E26+E31+E42+E46+E55+E59+E63:E63</f>
        <v>621170.2000000001</v>
      </c>
      <c r="F19" s="120">
        <f t="shared" si="0"/>
        <v>88334.79999999993</v>
      </c>
      <c r="G19" s="112"/>
      <c r="H19" s="112"/>
      <c r="I19" s="112"/>
      <c r="J19" s="112"/>
    </row>
    <row r="20" spans="1:10" s="113" customFormat="1" ht="22.5">
      <c r="A20" s="124" t="s">
        <v>1</v>
      </c>
      <c r="B20" s="125" t="s">
        <v>88</v>
      </c>
      <c r="C20" s="100" t="s">
        <v>337</v>
      </c>
      <c r="D20" s="65">
        <f>D21</f>
        <v>97810</v>
      </c>
      <c r="E20" s="65">
        <f>E21</f>
        <v>70151.9</v>
      </c>
      <c r="F20" s="120">
        <f t="shared" si="0"/>
        <v>27658.100000000006</v>
      </c>
      <c r="G20" s="112"/>
      <c r="H20" s="112"/>
      <c r="I20" s="112"/>
      <c r="J20" s="112"/>
    </row>
    <row r="21" spans="1:10" s="113" customFormat="1" ht="60" customHeight="1">
      <c r="A21" s="124" t="s">
        <v>336</v>
      </c>
      <c r="B21" s="125" t="s">
        <v>88</v>
      </c>
      <c r="C21" s="100" t="s">
        <v>335</v>
      </c>
      <c r="D21" s="65">
        <f>D22+D23</f>
        <v>97810</v>
      </c>
      <c r="E21" s="65">
        <f>E22+E23+E24</f>
        <v>70151.9</v>
      </c>
      <c r="F21" s="120">
        <f t="shared" si="0"/>
        <v>27658.100000000006</v>
      </c>
      <c r="G21" s="112"/>
      <c r="H21" s="112"/>
      <c r="I21" s="112"/>
      <c r="J21" s="112"/>
    </row>
    <row r="22" spans="1:10" s="113" customFormat="1" ht="141.75" customHeight="1">
      <c r="A22" s="124" t="s">
        <v>334</v>
      </c>
      <c r="B22" s="125" t="s">
        <v>88</v>
      </c>
      <c r="C22" s="100" t="s">
        <v>338</v>
      </c>
      <c r="D22" s="65">
        <v>97810</v>
      </c>
      <c r="E22" s="65">
        <v>69741.89</v>
      </c>
      <c r="F22" s="120">
        <f t="shared" si="0"/>
        <v>28068.11</v>
      </c>
      <c r="G22" s="112"/>
      <c r="H22" s="112"/>
      <c r="I22" s="112"/>
      <c r="J22" s="112"/>
    </row>
    <row r="23" spans="1:10" s="113" customFormat="1" ht="63.75" customHeight="1">
      <c r="A23" s="124" t="s">
        <v>336</v>
      </c>
      <c r="B23" s="125" t="s">
        <v>88</v>
      </c>
      <c r="C23" s="100" t="s">
        <v>339</v>
      </c>
      <c r="D23" s="65">
        <v>0</v>
      </c>
      <c r="E23" s="65">
        <v>0.01</v>
      </c>
      <c r="F23" s="120">
        <f t="shared" si="0"/>
        <v>-0.01</v>
      </c>
      <c r="G23" s="112"/>
      <c r="H23" s="112"/>
      <c r="I23" s="112"/>
      <c r="J23" s="112"/>
    </row>
    <row r="24" spans="1:10" s="113" customFormat="1" ht="66.75" customHeight="1">
      <c r="A24" s="124" t="s">
        <v>2</v>
      </c>
      <c r="B24" s="125" t="s">
        <v>88</v>
      </c>
      <c r="C24" s="100" t="s">
        <v>340</v>
      </c>
      <c r="D24" s="65">
        <v>0</v>
      </c>
      <c r="E24" s="65">
        <v>410</v>
      </c>
      <c r="F24" s="120">
        <f t="shared" si="0"/>
        <v>-410</v>
      </c>
      <c r="G24" s="112"/>
      <c r="H24" s="112"/>
      <c r="I24" s="112"/>
      <c r="J24" s="112"/>
    </row>
    <row r="25" spans="1:10" s="113" customFormat="1" ht="0.75" customHeight="1" hidden="1">
      <c r="A25" s="124"/>
      <c r="B25" s="125"/>
      <c r="C25" s="100"/>
      <c r="D25" s="65"/>
      <c r="E25" s="65"/>
      <c r="F25" s="120"/>
      <c r="G25" s="112"/>
      <c r="H25" s="112"/>
      <c r="I25" s="112"/>
      <c r="J25" s="112"/>
    </row>
    <row r="26" spans="1:10" s="113" customFormat="1" ht="22.5">
      <c r="A26" s="124" t="s">
        <v>3</v>
      </c>
      <c r="B26" s="125" t="s">
        <v>88</v>
      </c>
      <c r="C26" s="100" t="s">
        <v>345</v>
      </c>
      <c r="D26" s="65">
        <f>D27</f>
        <v>5000</v>
      </c>
      <c r="E26" s="65">
        <f>E27</f>
        <v>3368.03</v>
      </c>
      <c r="F26" s="120">
        <f t="shared" si="0"/>
        <v>1631.9699999999998</v>
      </c>
      <c r="G26" s="112"/>
      <c r="H26" s="112"/>
      <c r="I26" s="112"/>
      <c r="J26" s="112"/>
    </row>
    <row r="27" spans="1:10" s="113" customFormat="1" ht="22.5">
      <c r="A27" s="124" t="s">
        <v>4</v>
      </c>
      <c r="B27" s="125" t="s">
        <v>88</v>
      </c>
      <c r="C27" s="100" t="s">
        <v>344</v>
      </c>
      <c r="D27" s="65">
        <f>D28</f>
        <v>5000</v>
      </c>
      <c r="E27" s="65">
        <f>E28+E29+E30</f>
        <v>3368.03</v>
      </c>
      <c r="F27" s="120">
        <f t="shared" si="0"/>
        <v>1631.9699999999998</v>
      </c>
      <c r="G27" s="112"/>
      <c r="H27" s="112"/>
      <c r="I27" s="112"/>
      <c r="J27" s="112"/>
    </row>
    <row r="28" spans="1:10" s="113" customFormat="1" ht="22.5">
      <c r="A28" s="124" t="s">
        <v>4</v>
      </c>
      <c r="B28" s="125" t="s">
        <v>88</v>
      </c>
      <c r="C28" s="100" t="s">
        <v>341</v>
      </c>
      <c r="D28" s="65">
        <v>5000</v>
      </c>
      <c r="E28" s="65">
        <v>2310.23</v>
      </c>
      <c r="F28" s="120">
        <f t="shared" si="0"/>
        <v>2689.77</v>
      </c>
      <c r="G28" s="112"/>
      <c r="H28" s="112"/>
      <c r="I28" s="112"/>
      <c r="J28" s="112"/>
    </row>
    <row r="29" spans="1:10" s="113" customFormat="1" ht="22.5">
      <c r="A29" s="124" t="s">
        <v>4</v>
      </c>
      <c r="B29" s="125"/>
      <c r="C29" s="100" t="s">
        <v>342</v>
      </c>
      <c r="D29" s="65">
        <v>0</v>
      </c>
      <c r="E29" s="65">
        <v>7.8</v>
      </c>
      <c r="F29" s="120">
        <f t="shared" si="0"/>
        <v>-7.8</v>
      </c>
      <c r="G29" s="112"/>
      <c r="H29" s="112"/>
      <c r="I29" s="112"/>
      <c r="J29" s="112"/>
    </row>
    <row r="30" spans="1:10" s="113" customFormat="1" ht="22.5">
      <c r="A30" s="124" t="s">
        <v>4</v>
      </c>
      <c r="B30" s="125"/>
      <c r="C30" s="100" t="s">
        <v>343</v>
      </c>
      <c r="D30" s="65">
        <v>0</v>
      </c>
      <c r="E30" s="65">
        <v>1050</v>
      </c>
      <c r="F30" s="120">
        <f t="shared" si="0"/>
        <v>-1050</v>
      </c>
      <c r="G30" s="112"/>
      <c r="H30" s="112"/>
      <c r="I30" s="112"/>
      <c r="J30" s="112"/>
    </row>
    <row r="31" spans="1:10" s="113" customFormat="1" ht="12.75">
      <c r="A31" s="124" t="s">
        <v>5</v>
      </c>
      <c r="B31" s="125" t="s">
        <v>88</v>
      </c>
      <c r="C31" s="100" t="s">
        <v>260</v>
      </c>
      <c r="D31" s="65">
        <f>D32+D35</f>
        <v>138250</v>
      </c>
      <c r="E31" s="65">
        <f>E32+E35</f>
        <v>138243.44</v>
      </c>
      <c r="F31" s="120">
        <f t="shared" si="0"/>
        <v>6.559999999997672</v>
      </c>
      <c r="G31" s="112"/>
      <c r="H31" s="112"/>
      <c r="I31" s="112"/>
      <c r="J31" s="112"/>
    </row>
    <row r="32" spans="1:10" s="113" customFormat="1" ht="22.5">
      <c r="A32" s="124" t="s">
        <v>6</v>
      </c>
      <c r="B32" s="125" t="s">
        <v>88</v>
      </c>
      <c r="C32" s="100" t="s">
        <v>346</v>
      </c>
      <c r="D32" s="65">
        <f>D33</f>
        <v>37080</v>
      </c>
      <c r="E32" s="65">
        <f>E33+E34</f>
        <v>37087.17</v>
      </c>
      <c r="F32" s="120">
        <f t="shared" si="0"/>
        <v>-7.169999999998254</v>
      </c>
      <c r="G32" s="112"/>
      <c r="H32" s="112"/>
      <c r="I32" s="112"/>
      <c r="J32" s="112"/>
    </row>
    <row r="33" spans="1:10" s="113" customFormat="1" ht="67.5">
      <c r="A33" s="124" t="s">
        <v>7</v>
      </c>
      <c r="B33" s="125" t="s">
        <v>88</v>
      </c>
      <c r="C33" s="100" t="s">
        <v>347</v>
      </c>
      <c r="D33" s="65">
        <v>37080</v>
      </c>
      <c r="E33" s="65">
        <v>37076.99</v>
      </c>
      <c r="F33" s="120">
        <f t="shared" si="0"/>
        <v>3.0100000000020373</v>
      </c>
      <c r="G33" s="112"/>
      <c r="H33" s="112"/>
      <c r="I33" s="112"/>
      <c r="J33" s="112"/>
    </row>
    <row r="34" spans="1:10" s="113" customFormat="1" ht="67.5">
      <c r="A34" s="124" t="s">
        <v>349</v>
      </c>
      <c r="B34" s="125"/>
      <c r="C34" s="100" t="s">
        <v>348</v>
      </c>
      <c r="D34" s="65">
        <v>0</v>
      </c>
      <c r="E34" s="65">
        <v>10.18</v>
      </c>
      <c r="F34" s="120">
        <f t="shared" si="0"/>
        <v>-10.18</v>
      </c>
      <c r="G34" s="112"/>
      <c r="H34" s="112"/>
      <c r="I34" s="112"/>
      <c r="J34" s="112"/>
    </row>
    <row r="35" spans="1:10" s="113" customFormat="1" ht="12.75">
      <c r="A35" s="124" t="s">
        <v>8</v>
      </c>
      <c r="B35" s="125" t="s">
        <v>88</v>
      </c>
      <c r="C35" s="100" t="s">
        <v>356</v>
      </c>
      <c r="D35" s="65">
        <f>D36+D40</f>
        <v>101170</v>
      </c>
      <c r="E35" s="65">
        <f>E36+E40</f>
        <v>101156.27</v>
      </c>
      <c r="F35" s="120">
        <f t="shared" si="0"/>
        <v>13.729999999995925</v>
      </c>
      <c r="G35" s="112"/>
      <c r="H35" s="112"/>
      <c r="I35" s="112"/>
      <c r="J35" s="112"/>
    </row>
    <row r="36" spans="1:10" s="113" customFormat="1" ht="56.25">
      <c r="A36" s="124" t="s">
        <v>9</v>
      </c>
      <c r="B36" s="125" t="s">
        <v>88</v>
      </c>
      <c r="C36" s="100" t="s">
        <v>353</v>
      </c>
      <c r="D36" s="65">
        <f>D37</f>
        <v>100670</v>
      </c>
      <c r="E36" s="65">
        <f>E37+E38+E39</f>
        <v>100671.69</v>
      </c>
      <c r="F36" s="120">
        <f t="shared" si="0"/>
        <v>-1.6900000000023283</v>
      </c>
      <c r="G36" s="112"/>
      <c r="H36" s="112"/>
      <c r="I36" s="112"/>
      <c r="J36" s="112"/>
    </row>
    <row r="37" spans="1:10" s="113" customFormat="1" ht="101.25">
      <c r="A37" s="124" t="s">
        <v>10</v>
      </c>
      <c r="B37" s="125" t="s">
        <v>88</v>
      </c>
      <c r="C37" s="100" t="s">
        <v>351</v>
      </c>
      <c r="D37" s="65">
        <v>100670</v>
      </c>
      <c r="E37" s="65">
        <v>98801.13</v>
      </c>
      <c r="F37" s="120">
        <f t="shared" si="0"/>
        <v>1868.8699999999953</v>
      </c>
      <c r="G37" s="112"/>
      <c r="H37" s="112"/>
      <c r="I37" s="112"/>
      <c r="J37" s="112"/>
    </row>
    <row r="38" spans="1:10" s="113" customFormat="1" ht="101.25">
      <c r="A38" s="124" t="s">
        <v>10</v>
      </c>
      <c r="B38" s="125"/>
      <c r="C38" s="100" t="s">
        <v>352</v>
      </c>
      <c r="D38" s="65">
        <v>0</v>
      </c>
      <c r="E38" s="65">
        <v>1470.56</v>
      </c>
      <c r="F38" s="120">
        <f t="shared" si="0"/>
        <v>-1470.56</v>
      </c>
      <c r="G38" s="112"/>
      <c r="H38" s="112"/>
      <c r="I38" s="112"/>
      <c r="J38" s="112"/>
    </row>
    <row r="39" spans="1:10" s="113" customFormat="1" ht="101.25">
      <c r="A39" s="124" t="s">
        <v>10</v>
      </c>
      <c r="B39" s="125"/>
      <c r="C39" s="100" t="s">
        <v>350</v>
      </c>
      <c r="D39" s="65">
        <v>0</v>
      </c>
      <c r="E39" s="65">
        <v>400</v>
      </c>
      <c r="F39" s="120">
        <f t="shared" si="0"/>
        <v>-400</v>
      </c>
      <c r="G39" s="112"/>
      <c r="H39" s="112"/>
      <c r="I39" s="112"/>
      <c r="J39" s="112"/>
    </row>
    <row r="40" spans="1:10" s="113" customFormat="1" ht="56.25">
      <c r="A40" s="124" t="s">
        <v>11</v>
      </c>
      <c r="B40" s="125" t="s">
        <v>88</v>
      </c>
      <c r="C40" s="100" t="s">
        <v>355</v>
      </c>
      <c r="D40" s="65">
        <v>500</v>
      </c>
      <c r="E40" s="65">
        <v>484.58</v>
      </c>
      <c r="F40" s="120">
        <f t="shared" si="0"/>
        <v>15.420000000000016</v>
      </c>
      <c r="G40" s="112"/>
      <c r="H40" s="112"/>
      <c r="I40" s="112"/>
      <c r="J40" s="112"/>
    </row>
    <row r="41" spans="1:10" s="113" customFormat="1" ht="101.25">
      <c r="A41" s="124" t="s">
        <v>12</v>
      </c>
      <c r="B41" s="125" t="s">
        <v>88</v>
      </c>
      <c r="C41" s="100" t="s">
        <v>354</v>
      </c>
      <c r="D41" s="65">
        <v>500</v>
      </c>
      <c r="E41" s="65">
        <v>484.58</v>
      </c>
      <c r="F41" s="120">
        <f t="shared" si="0"/>
        <v>15.420000000000016</v>
      </c>
      <c r="G41" s="112"/>
      <c r="H41" s="112"/>
      <c r="I41" s="112"/>
      <c r="J41" s="112"/>
    </row>
    <row r="42" spans="1:10" s="113" customFormat="1" ht="12.75">
      <c r="A42" s="124" t="s">
        <v>13</v>
      </c>
      <c r="B42" s="125" t="s">
        <v>88</v>
      </c>
      <c r="C42" s="100" t="s">
        <v>261</v>
      </c>
      <c r="D42" s="65">
        <f>D43</f>
        <v>12430</v>
      </c>
      <c r="E42" s="65">
        <f>E43</f>
        <v>12430</v>
      </c>
      <c r="F42" s="120">
        <f t="shared" si="0"/>
        <v>0</v>
      </c>
      <c r="G42" s="112"/>
      <c r="H42" s="112"/>
      <c r="I42" s="112"/>
      <c r="J42" s="112"/>
    </row>
    <row r="43" spans="1:10" s="113" customFormat="1" ht="67.5">
      <c r="A43" s="124" t="s">
        <v>14</v>
      </c>
      <c r="B43" s="125" t="s">
        <v>88</v>
      </c>
      <c r="C43" s="100" t="s">
        <v>359</v>
      </c>
      <c r="D43" s="65">
        <f>D44</f>
        <v>12430</v>
      </c>
      <c r="E43" s="65">
        <f>E44+E45</f>
        <v>12430</v>
      </c>
      <c r="F43" s="120">
        <f t="shared" si="0"/>
        <v>0</v>
      </c>
      <c r="G43" s="112"/>
      <c r="H43" s="112"/>
      <c r="I43" s="112"/>
      <c r="J43" s="112"/>
    </row>
    <row r="44" spans="1:10" s="113" customFormat="1" ht="123.75">
      <c r="A44" s="124" t="s">
        <v>15</v>
      </c>
      <c r="B44" s="125" t="s">
        <v>88</v>
      </c>
      <c r="C44" s="100" t="s">
        <v>357</v>
      </c>
      <c r="D44" s="65">
        <v>12430</v>
      </c>
      <c r="E44" s="65">
        <v>6050</v>
      </c>
      <c r="F44" s="120">
        <f t="shared" si="0"/>
        <v>6380</v>
      </c>
      <c r="G44" s="112"/>
      <c r="H44" s="112"/>
      <c r="I44" s="112"/>
      <c r="J44" s="112"/>
    </row>
    <row r="45" spans="1:10" s="113" customFormat="1" ht="123.75">
      <c r="A45" s="124" t="s">
        <v>15</v>
      </c>
      <c r="B45" s="125"/>
      <c r="C45" s="100" t="s">
        <v>358</v>
      </c>
      <c r="D45" s="65">
        <v>0</v>
      </c>
      <c r="E45" s="65">
        <v>6380</v>
      </c>
      <c r="F45" s="120">
        <f t="shared" si="0"/>
        <v>-6380</v>
      </c>
      <c r="G45" s="112"/>
      <c r="H45" s="112"/>
      <c r="I45" s="112"/>
      <c r="J45" s="112"/>
    </row>
    <row r="46" spans="1:10" s="113" customFormat="1" ht="56.25">
      <c r="A46" s="124" t="s">
        <v>16</v>
      </c>
      <c r="B46" s="125" t="s">
        <v>88</v>
      </c>
      <c r="C46" s="100" t="s">
        <v>363</v>
      </c>
      <c r="D46" s="65">
        <f>D47+D52</f>
        <v>411795</v>
      </c>
      <c r="E46" s="65">
        <f>E47+E52</f>
        <v>354161.52</v>
      </c>
      <c r="F46" s="120">
        <f t="shared" si="0"/>
        <v>57633.47999999998</v>
      </c>
      <c r="G46" s="112"/>
      <c r="H46" s="112"/>
      <c r="I46" s="112"/>
      <c r="J46" s="112"/>
    </row>
    <row r="47" spans="1:10" s="113" customFormat="1" ht="112.5">
      <c r="A47" s="124" t="s">
        <v>321</v>
      </c>
      <c r="B47" s="125" t="s">
        <v>88</v>
      </c>
      <c r="C47" s="100" t="s">
        <v>362</v>
      </c>
      <c r="D47" s="65">
        <v>398635</v>
      </c>
      <c r="E47" s="65">
        <f>E48+E50</f>
        <v>340999.28</v>
      </c>
      <c r="F47" s="120">
        <f t="shared" si="0"/>
        <v>57635.71999999997</v>
      </c>
      <c r="G47" s="112"/>
      <c r="H47" s="112"/>
      <c r="I47" s="112"/>
      <c r="J47" s="112"/>
    </row>
    <row r="48" spans="1:10" s="113" customFormat="1" ht="90">
      <c r="A48" s="124" t="s">
        <v>17</v>
      </c>
      <c r="B48" s="125" t="s">
        <v>88</v>
      </c>
      <c r="C48" s="100" t="s">
        <v>361</v>
      </c>
      <c r="D48" s="65">
        <v>73800</v>
      </c>
      <c r="E48" s="65">
        <f>E49</f>
        <v>46364.03</v>
      </c>
      <c r="F48" s="120">
        <f t="shared" si="0"/>
        <v>27435.97</v>
      </c>
      <c r="G48" s="112"/>
      <c r="H48" s="112"/>
      <c r="I48" s="112"/>
      <c r="J48" s="112"/>
    </row>
    <row r="49" spans="1:10" s="113" customFormat="1" ht="112.5">
      <c r="A49" s="124" t="s">
        <v>322</v>
      </c>
      <c r="B49" s="125" t="s">
        <v>88</v>
      </c>
      <c r="C49" s="100" t="s">
        <v>360</v>
      </c>
      <c r="D49" s="65">
        <v>73800</v>
      </c>
      <c r="E49" s="65">
        <v>46364.03</v>
      </c>
      <c r="F49" s="120">
        <f t="shared" si="0"/>
        <v>27435.97</v>
      </c>
      <c r="G49" s="112"/>
      <c r="H49" s="112"/>
      <c r="I49" s="112"/>
      <c r="J49" s="112"/>
    </row>
    <row r="50" spans="1:10" s="113" customFormat="1" ht="123.75">
      <c r="A50" s="124" t="s">
        <v>323</v>
      </c>
      <c r="B50" s="125" t="s">
        <v>88</v>
      </c>
      <c r="C50" s="100" t="s">
        <v>366</v>
      </c>
      <c r="D50" s="65">
        <f>D51</f>
        <v>324835</v>
      </c>
      <c r="E50" s="65">
        <f>E51</f>
        <v>294635.25</v>
      </c>
      <c r="F50" s="120">
        <f t="shared" si="0"/>
        <v>30199.75</v>
      </c>
      <c r="G50" s="112"/>
      <c r="H50" s="112"/>
      <c r="I50" s="112"/>
      <c r="J50" s="112"/>
    </row>
    <row r="51" spans="1:10" s="113" customFormat="1" ht="101.25">
      <c r="A51" s="124" t="s">
        <v>326</v>
      </c>
      <c r="B51" s="125" t="s">
        <v>88</v>
      </c>
      <c r="C51" s="100" t="s">
        <v>365</v>
      </c>
      <c r="D51" s="65">
        <v>324835</v>
      </c>
      <c r="E51" s="65">
        <v>294635.25</v>
      </c>
      <c r="F51" s="120">
        <f t="shared" si="0"/>
        <v>30199.75</v>
      </c>
      <c r="G51" s="112"/>
      <c r="H51" s="112"/>
      <c r="I51" s="112"/>
      <c r="J51" s="112"/>
    </row>
    <row r="52" spans="1:10" s="113" customFormat="1" ht="123.75">
      <c r="A52" s="124" t="s">
        <v>324</v>
      </c>
      <c r="B52" s="125" t="s">
        <v>88</v>
      </c>
      <c r="C52" s="100" t="s">
        <v>262</v>
      </c>
      <c r="D52" s="65">
        <f>D53</f>
        <v>13160</v>
      </c>
      <c r="E52" s="65">
        <f>E53</f>
        <v>13162.24</v>
      </c>
      <c r="F52" s="120">
        <f t="shared" si="0"/>
        <v>-2.2399999999997817</v>
      </c>
      <c r="G52" s="112"/>
      <c r="H52" s="112"/>
      <c r="I52" s="112"/>
      <c r="J52" s="112"/>
    </row>
    <row r="53" spans="1:10" s="113" customFormat="1" ht="112.5">
      <c r="A53" s="124" t="s">
        <v>325</v>
      </c>
      <c r="B53" s="125" t="s">
        <v>88</v>
      </c>
      <c r="C53" s="100" t="s">
        <v>263</v>
      </c>
      <c r="D53" s="65">
        <f>D54</f>
        <v>13160</v>
      </c>
      <c r="E53" s="65">
        <f>E54</f>
        <v>13162.24</v>
      </c>
      <c r="F53" s="120">
        <f t="shared" si="0"/>
        <v>-2.2399999999997817</v>
      </c>
      <c r="G53" s="112"/>
      <c r="H53" s="112"/>
      <c r="I53" s="112"/>
      <c r="J53" s="112"/>
    </row>
    <row r="54" spans="1:10" s="113" customFormat="1" ht="112.5">
      <c r="A54" s="124" t="s">
        <v>18</v>
      </c>
      <c r="B54" s="125" t="s">
        <v>88</v>
      </c>
      <c r="C54" s="100" t="s">
        <v>264</v>
      </c>
      <c r="D54" s="65">
        <v>13160</v>
      </c>
      <c r="E54" s="65">
        <v>13162.24</v>
      </c>
      <c r="F54" s="120">
        <f t="shared" si="0"/>
        <v>-2.2399999999997817</v>
      </c>
      <c r="G54" s="112"/>
      <c r="H54" s="112"/>
      <c r="I54" s="112"/>
      <c r="J54" s="112"/>
    </row>
    <row r="55" spans="1:10" s="113" customFormat="1" ht="45">
      <c r="A55" s="124" t="s">
        <v>19</v>
      </c>
      <c r="B55" s="125" t="s">
        <v>88</v>
      </c>
      <c r="C55" s="100" t="s">
        <v>265</v>
      </c>
      <c r="D55" s="65">
        <v>25000</v>
      </c>
      <c r="E55" s="65">
        <f>E56</f>
        <v>25000</v>
      </c>
      <c r="F55" s="120">
        <f t="shared" si="0"/>
        <v>0</v>
      </c>
      <c r="G55" s="112"/>
      <c r="H55" s="112"/>
      <c r="I55" s="112"/>
      <c r="J55" s="112"/>
    </row>
    <row r="56" spans="1:10" s="113" customFormat="1" ht="22.5">
      <c r="A56" s="124" t="s">
        <v>20</v>
      </c>
      <c r="B56" s="125" t="s">
        <v>88</v>
      </c>
      <c r="C56" s="100" t="s">
        <v>266</v>
      </c>
      <c r="D56" s="65">
        <v>25000</v>
      </c>
      <c r="E56" s="65">
        <f>E57</f>
        <v>25000</v>
      </c>
      <c r="F56" s="120">
        <f t="shared" si="0"/>
        <v>0</v>
      </c>
      <c r="G56" s="112"/>
      <c r="H56" s="112"/>
      <c r="I56" s="112"/>
      <c r="J56" s="112"/>
    </row>
    <row r="57" spans="1:10" s="113" customFormat="1" ht="22.5">
      <c r="A57" s="124" t="s">
        <v>21</v>
      </c>
      <c r="B57" s="125" t="s">
        <v>88</v>
      </c>
      <c r="C57" s="100" t="s">
        <v>267</v>
      </c>
      <c r="D57" s="65">
        <v>25000</v>
      </c>
      <c r="E57" s="65">
        <f>E58</f>
        <v>25000</v>
      </c>
      <c r="F57" s="120">
        <f t="shared" si="0"/>
        <v>0</v>
      </c>
      <c r="G57" s="112"/>
      <c r="H57" s="112"/>
      <c r="I57" s="112"/>
      <c r="J57" s="112"/>
    </row>
    <row r="58" spans="1:10" s="113" customFormat="1" ht="56.25">
      <c r="A58" s="124" t="s">
        <v>327</v>
      </c>
      <c r="B58" s="125" t="s">
        <v>88</v>
      </c>
      <c r="C58" s="100" t="s">
        <v>367</v>
      </c>
      <c r="D58" s="65">
        <v>25000</v>
      </c>
      <c r="E58" s="65">
        <v>25000</v>
      </c>
      <c r="F58" s="120">
        <f t="shared" si="0"/>
        <v>0</v>
      </c>
      <c r="G58" s="112"/>
      <c r="H58" s="112"/>
      <c r="I58" s="112"/>
      <c r="J58" s="112"/>
    </row>
    <row r="59" spans="1:10" s="113" customFormat="1" ht="33.75">
      <c r="A59" s="124" t="s">
        <v>22</v>
      </c>
      <c r="B59" s="125" t="s">
        <v>88</v>
      </c>
      <c r="C59" s="100" t="s">
        <v>268</v>
      </c>
      <c r="D59" s="65">
        <v>120</v>
      </c>
      <c r="E59" s="65">
        <v>127.31</v>
      </c>
      <c r="F59" s="120">
        <f t="shared" si="0"/>
        <v>-7.310000000000002</v>
      </c>
      <c r="G59" s="112"/>
      <c r="H59" s="112"/>
      <c r="I59" s="112"/>
      <c r="J59" s="112"/>
    </row>
    <row r="60" spans="1:10" s="113" customFormat="1" ht="78.75">
      <c r="A60" s="124" t="s">
        <v>23</v>
      </c>
      <c r="B60" s="125" t="s">
        <v>88</v>
      </c>
      <c r="C60" s="100" t="s">
        <v>269</v>
      </c>
      <c r="D60" s="65">
        <v>120</v>
      </c>
      <c r="E60" s="65">
        <v>127.31</v>
      </c>
      <c r="F60" s="120">
        <f t="shared" si="0"/>
        <v>-7.310000000000002</v>
      </c>
      <c r="G60" s="112"/>
      <c r="H60" s="112"/>
      <c r="I60" s="112"/>
      <c r="J60" s="112"/>
    </row>
    <row r="61" spans="1:10" s="113" customFormat="1" ht="45">
      <c r="A61" s="124" t="s">
        <v>24</v>
      </c>
      <c r="B61" s="125" t="s">
        <v>88</v>
      </c>
      <c r="C61" s="100" t="s">
        <v>270</v>
      </c>
      <c r="D61" s="65">
        <v>120</v>
      </c>
      <c r="E61" s="65">
        <v>127.31</v>
      </c>
      <c r="F61" s="120">
        <f t="shared" si="0"/>
        <v>-7.310000000000002</v>
      </c>
      <c r="G61" s="112"/>
      <c r="H61" s="112"/>
      <c r="I61" s="112"/>
      <c r="J61" s="112"/>
    </row>
    <row r="62" spans="1:10" s="113" customFormat="1" ht="67.5">
      <c r="A62" s="124" t="s">
        <v>25</v>
      </c>
      <c r="B62" s="125" t="s">
        <v>88</v>
      </c>
      <c r="C62" s="100" t="s">
        <v>364</v>
      </c>
      <c r="D62" s="65">
        <v>120</v>
      </c>
      <c r="E62" s="65">
        <v>127.31</v>
      </c>
      <c r="F62" s="120">
        <f>D62-E62</f>
        <v>-7.310000000000002</v>
      </c>
      <c r="G62" s="112"/>
      <c r="H62" s="112"/>
      <c r="I62" s="112"/>
      <c r="J62" s="112"/>
    </row>
    <row r="63" spans="1:10" s="113" customFormat="1" ht="22.5">
      <c r="A63" s="124" t="s">
        <v>26</v>
      </c>
      <c r="B63" s="125" t="s">
        <v>88</v>
      </c>
      <c r="C63" s="100" t="s">
        <v>271</v>
      </c>
      <c r="D63" s="65">
        <v>19100</v>
      </c>
      <c r="E63" s="65">
        <f>E64</f>
        <v>17688</v>
      </c>
      <c r="F63" s="120">
        <f t="shared" si="0"/>
        <v>1412</v>
      </c>
      <c r="G63" s="112"/>
      <c r="H63" s="112"/>
      <c r="I63" s="112"/>
      <c r="J63" s="112"/>
    </row>
    <row r="64" spans="1:10" s="113" customFormat="1" ht="12.75">
      <c r="A64" s="124" t="s">
        <v>27</v>
      </c>
      <c r="B64" s="125" t="s">
        <v>88</v>
      </c>
      <c r="C64" s="100" t="s">
        <v>272</v>
      </c>
      <c r="D64" s="65">
        <v>19100</v>
      </c>
      <c r="E64" s="65">
        <f>E65</f>
        <v>17688</v>
      </c>
      <c r="F64" s="120">
        <f t="shared" si="0"/>
        <v>1412</v>
      </c>
      <c r="G64" s="112"/>
      <c r="H64" s="112"/>
      <c r="I64" s="112"/>
      <c r="J64" s="112"/>
    </row>
    <row r="65" spans="1:10" s="113" customFormat="1" ht="22.5">
      <c r="A65" s="124" t="s">
        <v>28</v>
      </c>
      <c r="B65" s="125" t="s">
        <v>88</v>
      </c>
      <c r="C65" s="100" t="s">
        <v>273</v>
      </c>
      <c r="D65" s="65">
        <v>19100</v>
      </c>
      <c r="E65" s="65">
        <v>17688</v>
      </c>
      <c r="F65" s="120">
        <f t="shared" si="0"/>
        <v>1412</v>
      </c>
      <c r="G65" s="112"/>
      <c r="H65" s="112"/>
      <c r="I65" s="112"/>
      <c r="J65" s="112"/>
    </row>
    <row r="66" spans="1:10" s="113" customFormat="1" ht="22.5">
      <c r="A66" s="124" t="s">
        <v>29</v>
      </c>
      <c r="B66" s="125" t="s">
        <v>88</v>
      </c>
      <c r="C66" s="100" t="s">
        <v>274</v>
      </c>
      <c r="D66" s="65">
        <f>D67+D82</f>
        <v>3196873.17</v>
      </c>
      <c r="E66" s="65">
        <f>E67+E82</f>
        <v>3196873.17</v>
      </c>
      <c r="F66" s="120">
        <f t="shared" si="0"/>
        <v>0</v>
      </c>
      <c r="G66" s="112"/>
      <c r="H66" s="112"/>
      <c r="I66" s="112"/>
      <c r="J66" s="112"/>
    </row>
    <row r="67" spans="1:10" s="113" customFormat="1" ht="56.25">
      <c r="A67" s="124" t="s">
        <v>30</v>
      </c>
      <c r="B67" s="125" t="s">
        <v>88</v>
      </c>
      <c r="C67" s="100" t="s">
        <v>275</v>
      </c>
      <c r="D67" s="65">
        <f>D68+D73+D76+D79</f>
        <v>3099373.17</v>
      </c>
      <c r="E67" s="65">
        <f>E68+E73+E76+E79</f>
        <v>3099373.17</v>
      </c>
      <c r="F67" s="120">
        <f t="shared" si="0"/>
        <v>0</v>
      </c>
      <c r="G67" s="112"/>
      <c r="H67" s="112"/>
      <c r="I67" s="112"/>
      <c r="J67" s="112"/>
    </row>
    <row r="68" spans="1:10" s="113" customFormat="1" ht="33.75">
      <c r="A68" s="124" t="s">
        <v>31</v>
      </c>
      <c r="B68" s="125" t="s">
        <v>88</v>
      </c>
      <c r="C68" s="100" t="s">
        <v>276</v>
      </c>
      <c r="D68" s="65">
        <f>D69+D71</f>
        <v>1580556</v>
      </c>
      <c r="E68" s="65">
        <f>E69+E71</f>
        <v>1580556</v>
      </c>
      <c r="F68" s="120">
        <f t="shared" si="0"/>
        <v>0</v>
      </c>
      <c r="G68" s="112"/>
      <c r="H68" s="112"/>
      <c r="I68" s="112"/>
      <c r="J68" s="112"/>
    </row>
    <row r="69" spans="1:10" s="113" customFormat="1" ht="22.5">
      <c r="A69" s="124" t="s">
        <v>32</v>
      </c>
      <c r="B69" s="125" t="s">
        <v>88</v>
      </c>
      <c r="C69" s="100" t="s">
        <v>277</v>
      </c>
      <c r="D69" s="65">
        <v>116300</v>
      </c>
      <c r="E69" s="65">
        <f>E70</f>
        <v>116300</v>
      </c>
      <c r="F69" s="120">
        <f t="shared" si="0"/>
        <v>0</v>
      </c>
      <c r="G69" s="112"/>
      <c r="H69" s="112"/>
      <c r="I69" s="112"/>
      <c r="J69" s="112"/>
    </row>
    <row r="70" spans="1:10" s="113" customFormat="1" ht="33.75">
      <c r="A70" s="124" t="s">
        <v>368</v>
      </c>
      <c r="B70" s="125" t="s">
        <v>88</v>
      </c>
      <c r="C70" s="100" t="s">
        <v>278</v>
      </c>
      <c r="D70" s="65">
        <v>116300</v>
      </c>
      <c r="E70" s="65">
        <v>116300</v>
      </c>
      <c r="F70" s="120">
        <f t="shared" si="0"/>
        <v>0</v>
      </c>
      <c r="G70" s="112"/>
      <c r="H70" s="112"/>
      <c r="I70" s="112"/>
      <c r="J70" s="112"/>
    </row>
    <row r="71" spans="1:10" s="113" customFormat="1" ht="33.75">
      <c r="A71" s="124" t="s">
        <v>369</v>
      </c>
      <c r="B71" s="125" t="s">
        <v>88</v>
      </c>
      <c r="C71" s="100" t="s">
        <v>279</v>
      </c>
      <c r="D71" s="65">
        <f>D72</f>
        <v>1464256</v>
      </c>
      <c r="E71" s="65">
        <v>1464256</v>
      </c>
      <c r="F71" s="120">
        <f t="shared" si="0"/>
        <v>0</v>
      </c>
      <c r="G71" s="112"/>
      <c r="H71" s="112"/>
      <c r="I71" s="112"/>
      <c r="J71" s="112"/>
    </row>
    <row r="72" spans="1:10" s="113" customFormat="1" ht="33.75">
      <c r="A72" s="124" t="s">
        <v>369</v>
      </c>
      <c r="B72" s="125" t="s">
        <v>88</v>
      </c>
      <c r="C72" s="100" t="s">
        <v>280</v>
      </c>
      <c r="D72" s="65">
        <v>1464256</v>
      </c>
      <c r="E72" s="65">
        <v>1464256</v>
      </c>
      <c r="F72" s="120">
        <f t="shared" si="0"/>
        <v>0</v>
      </c>
      <c r="G72" s="112"/>
      <c r="H72" s="112"/>
      <c r="I72" s="112"/>
      <c r="J72" s="112"/>
    </row>
    <row r="73" spans="1:10" s="113" customFormat="1" ht="45">
      <c r="A73" s="124" t="s">
        <v>33</v>
      </c>
      <c r="B73" s="125" t="s">
        <v>88</v>
      </c>
      <c r="C73" s="100" t="s">
        <v>281</v>
      </c>
      <c r="D73" s="65">
        <f>D74</f>
        <v>1426417.17</v>
      </c>
      <c r="E73" s="65">
        <f>E74</f>
        <v>1426417.17</v>
      </c>
      <c r="F73" s="120">
        <f t="shared" si="0"/>
        <v>0</v>
      </c>
      <c r="G73" s="112"/>
      <c r="H73" s="112"/>
      <c r="I73" s="112"/>
      <c r="J73" s="112"/>
    </row>
    <row r="74" spans="1:10" s="113" customFormat="1" ht="12.75">
      <c r="A74" s="124" t="s">
        <v>34</v>
      </c>
      <c r="B74" s="125" t="s">
        <v>88</v>
      </c>
      <c r="C74" s="100" t="s">
        <v>282</v>
      </c>
      <c r="D74" s="65">
        <f>D75</f>
        <v>1426417.17</v>
      </c>
      <c r="E74" s="65">
        <f>E75</f>
        <v>1426417.17</v>
      </c>
      <c r="F74" s="120">
        <f t="shared" si="0"/>
        <v>0</v>
      </c>
      <c r="G74" s="112"/>
      <c r="H74" s="112"/>
      <c r="I74" s="112"/>
      <c r="J74" s="112"/>
    </row>
    <row r="75" spans="1:10" s="113" customFormat="1" ht="22.5">
      <c r="A75" s="124" t="s">
        <v>35</v>
      </c>
      <c r="B75" s="125" t="s">
        <v>88</v>
      </c>
      <c r="C75" s="100" t="s">
        <v>283</v>
      </c>
      <c r="D75" s="65">
        <v>1426417.17</v>
      </c>
      <c r="E75" s="65">
        <v>1426417.17</v>
      </c>
      <c r="F75" s="120">
        <f t="shared" si="0"/>
        <v>0</v>
      </c>
      <c r="G75" s="112"/>
      <c r="H75" s="112"/>
      <c r="I75" s="112"/>
      <c r="J75" s="112"/>
    </row>
    <row r="76" spans="1:10" s="113" customFormat="1" ht="45">
      <c r="A76" s="124" t="s">
        <v>36</v>
      </c>
      <c r="B76" s="125" t="s">
        <v>88</v>
      </c>
      <c r="C76" s="100" t="s">
        <v>284</v>
      </c>
      <c r="D76" s="65">
        <v>47400</v>
      </c>
      <c r="E76" s="65">
        <v>47400</v>
      </c>
      <c r="F76" s="120">
        <f t="shared" si="0"/>
        <v>0</v>
      </c>
      <c r="G76" s="112"/>
      <c r="H76" s="112"/>
      <c r="I76" s="112"/>
      <c r="J76" s="112"/>
    </row>
    <row r="77" spans="1:10" s="113" customFormat="1" ht="56.25">
      <c r="A77" s="124" t="s">
        <v>37</v>
      </c>
      <c r="B77" s="125" t="s">
        <v>88</v>
      </c>
      <c r="C77" s="100" t="s">
        <v>285</v>
      </c>
      <c r="D77" s="65">
        <v>47400</v>
      </c>
      <c r="E77" s="65">
        <v>47400</v>
      </c>
      <c r="F77" s="120">
        <f t="shared" si="0"/>
        <v>0</v>
      </c>
      <c r="G77" s="112"/>
      <c r="H77" s="112"/>
      <c r="I77" s="112"/>
      <c r="J77" s="112"/>
    </row>
    <row r="78" spans="1:10" s="113" customFormat="1" ht="56.25">
      <c r="A78" s="124" t="s">
        <v>38</v>
      </c>
      <c r="B78" s="125" t="s">
        <v>88</v>
      </c>
      <c r="C78" s="100" t="s">
        <v>286</v>
      </c>
      <c r="D78" s="65">
        <v>47400</v>
      </c>
      <c r="E78" s="65">
        <v>47400</v>
      </c>
      <c r="F78" s="120">
        <f t="shared" si="0"/>
        <v>0</v>
      </c>
      <c r="G78" s="112"/>
      <c r="H78" s="112"/>
      <c r="I78" s="112"/>
      <c r="J78" s="112"/>
    </row>
    <row r="79" spans="1:10" s="113" customFormat="1" ht="22.5">
      <c r="A79" s="124" t="s">
        <v>39</v>
      </c>
      <c r="B79" s="125" t="s">
        <v>88</v>
      </c>
      <c r="C79" s="100" t="s">
        <v>287</v>
      </c>
      <c r="D79" s="65">
        <v>45000</v>
      </c>
      <c r="E79" s="65">
        <v>45000</v>
      </c>
      <c r="F79" s="120">
        <f t="shared" si="0"/>
        <v>0</v>
      </c>
      <c r="G79" s="112"/>
      <c r="H79" s="112"/>
      <c r="I79" s="112"/>
      <c r="J79" s="112"/>
    </row>
    <row r="80" spans="1:10" s="113" customFormat="1" ht="33.75">
      <c r="A80" s="124" t="s">
        <v>40</v>
      </c>
      <c r="B80" s="125" t="s">
        <v>88</v>
      </c>
      <c r="C80" s="100" t="s">
        <v>288</v>
      </c>
      <c r="D80" s="65">
        <v>45000</v>
      </c>
      <c r="E80" s="65">
        <v>45000</v>
      </c>
      <c r="F80" s="120">
        <f t="shared" si="0"/>
        <v>0</v>
      </c>
      <c r="G80" s="112"/>
      <c r="H80" s="112"/>
      <c r="I80" s="112"/>
      <c r="J80" s="112"/>
    </row>
    <row r="81" spans="1:10" s="113" customFormat="1" ht="33.75">
      <c r="A81" s="124" t="s">
        <v>41</v>
      </c>
      <c r="B81" s="125" t="s">
        <v>88</v>
      </c>
      <c r="C81" s="100" t="s">
        <v>289</v>
      </c>
      <c r="D81" s="65">
        <v>45000</v>
      </c>
      <c r="E81" s="65">
        <v>45000</v>
      </c>
      <c r="F81" s="120">
        <f t="shared" si="0"/>
        <v>0</v>
      </c>
      <c r="G81" s="112"/>
      <c r="H81" s="112"/>
      <c r="I81" s="112"/>
      <c r="J81" s="112"/>
    </row>
    <row r="82" spans="1:10" s="113" customFormat="1" ht="22.5">
      <c r="A82" s="124" t="s">
        <v>42</v>
      </c>
      <c r="B82" s="125" t="s">
        <v>88</v>
      </c>
      <c r="C82" s="100" t="s">
        <v>290</v>
      </c>
      <c r="D82" s="65">
        <v>97500</v>
      </c>
      <c r="E82" s="65">
        <v>97500</v>
      </c>
      <c r="F82" s="120">
        <f t="shared" si="0"/>
        <v>0</v>
      </c>
      <c r="G82" s="112"/>
      <c r="H82" s="112"/>
      <c r="I82" s="112"/>
      <c r="J82" s="112"/>
    </row>
    <row r="83" spans="1:10" s="113" customFormat="1" ht="34.5" thickBot="1">
      <c r="A83" s="124" t="s">
        <v>43</v>
      </c>
      <c r="B83" s="125" t="s">
        <v>88</v>
      </c>
      <c r="C83" s="100" t="s">
        <v>291</v>
      </c>
      <c r="D83" s="65">
        <v>97500</v>
      </c>
      <c r="E83" s="65">
        <v>97500</v>
      </c>
      <c r="F83" s="120">
        <f t="shared" si="0"/>
        <v>0</v>
      </c>
      <c r="G83" s="112"/>
      <c r="H83" s="112"/>
      <c r="I83" s="112"/>
      <c r="J83" s="112"/>
    </row>
    <row r="84" spans="1:8" s="20" customFormat="1" ht="12.75">
      <c r="A84" s="114"/>
      <c r="B84" s="115"/>
      <c r="C84" s="115"/>
      <c r="D84" s="116"/>
      <c r="E84" s="116"/>
      <c r="F84" s="116"/>
      <c r="H84" s="30"/>
    </row>
  </sheetData>
  <sheetProtection/>
  <mergeCells count="7">
    <mergeCell ref="B7:D7"/>
    <mergeCell ref="A11:F11"/>
    <mergeCell ref="A13:A15"/>
    <mergeCell ref="B13:B15"/>
    <mergeCell ref="D13:D15"/>
    <mergeCell ref="E13:E15"/>
    <mergeCell ref="F13:F15"/>
  </mergeCells>
  <printOptions/>
  <pageMargins left="0.3937007874015748" right="0.3937007874015748" top="0.3937007874015748" bottom="0.3937007874015748" header="0.5118110236220472" footer="0.5118110236220472"/>
  <pageSetup fitToHeight="0" horizontalDpi="600" verticalDpi="600" orientation="portrait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H144"/>
  <sheetViews>
    <sheetView showGridLines="0" view="pageBreakPreview" zoomScaleNormal="115" zoomScaleSheetLayoutView="100" zoomScalePageLayoutView="0" workbookViewId="0" topLeftCell="A1">
      <selection activeCell="D11" sqref="D11"/>
    </sheetView>
  </sheetViews>
  <sheetFormatPr defaultColWidth="9.00390625" defaultRowHeight="12.75"/>
  <cols>
    <col min="1" max="1" width="30.00390625" style="0" customWidth="1"/>
    <col min="2" max="2" width="4.625" style="0" customWidth="1"/>
    <col min="3" max="3" width="18.25390625" style="0" customWidth="1"/>
    <col min="4" max="4" width="11.625" style="0" customWidth="1"/>
    <col min="5" max="5" width="12.25390625" style="0" customWidth="1"/>
    <col min="6" max="6" width="15.00390625" style="0" customWidth="1"/>
    <col min="7" max="8" width="0.74609375" style="0" customWidth="1"/>
  </cols>
  <sheetData>
    <row r="1" spans="1:8" ht="15">
      <c r="A1" s="136" t="s">
        <v>66</v>
      </c>
      <c r="B1" s="136"/>
      <c r="C1" s="136"/>
      <c r="D1" s="136"/>
      <c r="E1" s="136"/>
      <c r="F1" s="29" t="s">
        <v>383</v>
      </c>
      <c r="G1" s="31"/>
      <c r="H1" s="31"/>
    </row>
    <row r="2" spans="1:8" ht="15">
      <c r="A2" s="31"/>
      <c r="B2" s="31"/>
      <c r="C2" s="31"/>
      <c r="D2" s="31"/>
      <c r="E2" s="31"/>
      <c r="F2" s="31"/>
      <c r="G2" s="31"/>
      <c r="H2" s="31"/>
    </row>
    <row r="3" spans="1:8" ht="12.75" customHeight="1">
      <c r="A3" s="41"/>
      <c r="B3" s="38" t="s">
        <v>52</v>
      </c>
      <c r="C3" s="39" t="s">
        <v>51</v>
      </c>
      <c r="D3" s="39" t="s">
        <v>63</v>
      </c>
      <c r="E3" s="40"/>
      <c r="F3" s="145" t="s">
        <v>57</v>
      </c>
      <c r="G3" s="31"/>
      <c r="H3" s="31"/>
    </row>
    <row r="4" spans="1:8" ht="12.75" customHeight="1">
      <c r="A4" s="55" t="s">
        <v>49</v>
      </c>
      <c r="B4" s="4" t="s">
        <v>53</v>
      </c>
      <c r="C4" s="34" t="s">
        <v>73</v>
      </c>
      <c r="D4" s="34" t="s">
        <v>64</v>
      </c>
      <c r="E4" s="33" t="s">
        <v>59</v>
      </c>
      <c r="F4" s="146"/>
      <c r="G4" s="31"/>
      <c r="H4" s="31"/>
    </row>
    <row r="5" spans="1:8" ht="11.25" customHeight="1">
      <c r="A5" s="42"/>
      <c r="B5" s="4" t="s">
        <v>54</v>
      </c>
      <c r="C5" s="32" t="s">
        <v>74</v>
      </c>
      <c r="D5" s="32" t="s">
        <v>47</v>
      </c>
      <c r="E5" s="35"/>
      <c r="F5" s="147"/>
      <c r="G5" s="31"/>
      <c r="H5" s="31"/>
    </row>
    <row r="6" spans="1:8" ht="13.5" thickBot="1">
      <c r="A6" s="43">
        <v>1</v>
      </c>
      <c r="B6" s="6">
        <v>2</v>
      </c>
      <c r="C6" s="36">
        <v>3</v>
      </c>
      <c r="D6" s="37" t="s">
        <v>45</v>
      </c>
      <c r="E6" s="37" t="s">
        <v>46</v>
      </c>
      <c r="F6" s="37" t="s">
        <v>50</v>
      </c>
      <c r="G6" s="44"/>
      <c r="H6" s="22"/>
    </row>
    <row r="7" spans="1:6" s="30" customFormat="1" ht="12.75">
      <c r="A7" s="67" t="s">
        <v>78</v>
      </c>
      <c r="B7" s="68">
        <v>200</v>
      </c>
      <c r="C7" s="58" t="s">
        <v>89</v>
      </c>
      <c r="D7" s="103">
        <f>D9+D66+D78+D88+D135</f>
        <v>3475288.0700000003</v>
      </c>
      <c r="E7" s="103">
        <f>E9+E66+E78+E88+E135</f>
        <v>3389192.7199999997</v>
      </c>
      <c r="F7" s="104">
        <f>D7-E7</f>
        <v>86095.35000000056</v>
      </c>
    </row>
    <row r="8" spans="1:6" s="30" customFormat="1" ht="12.75">
      <c r="A8" s="63" t="s">
        <v>87</v>
      </c>
      <c r="B8" s="69"/>
      <c r="C8" s="64"/>
      <c r="D8" s="105"/>
      <c r="E8" s="105"/>
      <c r="F8" s="106"/>
    </row>
    <row r="9" spans="1:6" s="59" customFormat="1" ht="22.5">
      <c r="A9" s="71" t="s">
        <v>226</v>
      </c>
      <c r="B9" s="99" t="s">
        <v>121</v>
      </c>
      <c r="C9" s="100" t="s">
        <v>122</v>
      </c>
      <c r="D9" s="65">
        <f>D10+D18+D40+D50+D55</f>
        <v>1179839.0799999998</v>
      </c>
      <c r="E9" s="65">
        <f>E10+E18+E40+E50+E55</f>
        <v>1164299.13</v>
      </c>
      <c r="F9" s="65">
        <f>F10+F18+F40+F50+F55</f>
        <v>15539.94999999988</v>
      </c>
    </row>
    <row r="10" spans="1:6" s="59" customFormat="1" ht="45">
      <c r="A10" s="71" t="s">
        <v>227</v>
      </c>
      <c r="B10" s="99" t="s">
        <v>121</v>
      </c>
      <c r="C10" s="100" t="s">
        <v>123</v>
      </c>
      <c r="D10" s="65">
        <f aca="true" t="shared" si="0" ref="D10:F11">D11</f>
        <v>359677.69</v>
      </c>
      <c r="E10" s="65">
        <f t="shared" si="0"/>
        <v>355588.11</v>
      </c>
      <c r="F10" s="70">
        <f t="shared" si="0"/>
        <v>4089.5800000000017</v>
      </c>
    </row>
    <row r="11" spans="1:6" s="59" customFormat="1" ht="45">
      <c r="A11" s="71" t="s">
        <v>227</v>
      </c>
      <c r="B11" s="99" t="s">
        <v>121</v>
      </c>
      <c r="C11" s="100" t="s">
        <v>124</v>
      </c>
      <c r="D11" s="65">
        <f t="shared" si="0"/>
        <v>359677.69</v>
      </c>
      <c r="E11" s="65">
        <f t="shared" si="0"/>
        <v>355588.11</v>
      </c>
      <c r="F11" s="70">
        <f t="shared" si="0"/>
        <v>4089.5800000000017</v>
      </c>
    </row>
    <row r="12" spans="1:6" s="59" customFormat="1" ht="22.5">
      <c r="A12" s="71" t="s">
        <v>301</v>
      </c>
      <c r="B12" s="99" t="s">
        <v>121</v>
      </c>
      <c r="C12" s="100" t="s">
        <v>125</v>
      </c>
      <c r="D12" s="65">
        <f>D13</f>
        <v>359677.69</v>
      </c>
      <c r="E12" s="65">
        <f>E13</f>
        <v>355588.11</v>
      </c>
      <c r="F12" s="70">
        <f>F13</f>
        <v>4089.5800000000017</v>
      </c>
    </row>
    <row r="13" spans="1:6" s="59" customFormat="1" ht="12.75">
      <c r="A13" s="71" t="s">
        <v>229</v>
      </c>
      <c r="B13" s="99" t="s">
        <v>121</v>
      </c>
      <c r="C13" s="100" t="s">
        <v>126</v>
      </c>
      <c r="D13" s="65">
        <f>D14+D17</f>
        <v>359677.69</v>
      </c>
      <c r="E13" s="65">
        <f>E14</f>
        <v>355588.11</v>
      </c>
      <c r="F13" s="70">
        <f>F14+F17</f>
        <v>4089.5800000000017</v>
      </c>
    </row>
    <row r="14" spans="1:6" s="59" customFormat="1" ht="22.5">
      <c r="A14" s="71" t="s">
        <v>230</v>
      </c>
      <c r="B14" s="99" t="s">
        <v>121</v>
      </c>
      <c r="C14" s="100" t="s">
        <v>127</v>
      </c>
      <c r="D14" s="65">
        <f>D15++D16</f>
        <v>285321.69</v>
      </c>
      <c r="E14" s="65">
        <f>E15+E16+E17</f>
        <v>355588.11</v>
      </c>
      <c r="F14" s="65">
        <f>F15+F16</f>
        <v>4089.5800000000017</v>
      </c>
    </row>
    <row r="15" spans="1:6" s="59" customFormat="1" ht="12.75">
      <c r="A15" s="71" t="s">
        <v>231</v>
      </c>
      <c r="B15" s="99" t="s">
        <v>121</v>
      </c>
      <c r="C15" s="100" t="s">
        <v>128</v>
      </c>
      <c r="D15" s="65">
        <v>229345.12</v>
      </c>
      <c r="E15" s="65">
        <v>229345.12</v>
      </c>
      <c r="F15" s="70">
        <f>D15-E15</f>
        <v>0</v>
      </c>
    </row>
    <row r="16" spans="1:6" s="59" customFormat="1" ht="22.5">
      <c r="A16" s="71" t="s">
        <v>232</v>
      </c>
      <c r="B16" s="99" t="s">
        <v>121</v>
      </c>
      <c r="C16" s="100" t="s">
        <v>129</v>
      </c>
      <c r="D16" s="65">
        <v>55976.57</v>
      </c>
      <c r="E16" s="65">
        <v>51886.99</v>
      </c>
      <c r="F16" s="70">
        <f aca="true" t="shared" si="1" ref="F16:F94">D16-E16</f>
        <v>4089.5800000000017</v>
      </c>
    </row>
    <row r="17" spans="1:6" s="59" customFormat="1" ht="45">
      <c r="A17" s="71" t="s">
        <v>331</v>
      </c>
      <c r="B17" s="99" t="s">
        <v>121</v>
      </c>
      <c r="C17" s="100" t="s">
        <v>332</v>
      </c>
      <c r="D17" s="65">
        <v>74356</v>
      </c>
      <c r="E17" s="65">
        <v>74356</v>
      </c>
      <c r="F17" s="70">
        <f>D17-E17</f>
        <v>0</v>
      </c>
    </row>
    <row r="18" spans="1:6" s="59" customFormat="1" ht="78.75" customHeight="1">
      <c r="A18" s="71" t="s">
        <v>233</v>
      </c>
      <c r="B18" s="99" t="s">
        <v>121</v>
      </c>
      <c r="C18" s="100" t="s">
        <v>130</v>
      </c>
      <c r="D18" s="65">
        <f>D19+D35</f>
        <v>692184.2399999999</v>
      </c>
      <c r="E18" s="65">
        <f>E19+E35</f>
        <v>681083.87</v>
      </c>
      <c r="F18" s="70">
        <f aca="true" t="shared" si="2" ref="F18:F24">D18-E18</f>
        <v>11100.369999999879</v>
      </c>
    </row>
    <row r="19" spans="1:6" s="59" customFormat="1" ht="90">
      <c r="A19" s="71" t="s">
        <v>233</v>
      </c>
      <c r="B19" s="99" t="s">
        <v>121</v>
      </c>
      <c r="C19" s="100" t="s">
        <v>131</v>
      </c>
      <c r="D19" s="65">
        <f>D20</f>
        <v>688184.2399999999</v>
      </c>
      <c r="E19" s="65">
        <f>E20</f>
        <v>677083.87</v>
      </c>
      <c r="F19" s="70">
        <f t="shared" si="2"/>
        <v>11100.369999999879</v>
      </c>
    </row>
    <row r="20" spans="1:6" s="59" customFormat="1" ht="22.5">
      <c r="A20" s="71" t="s">
        <v>301</v>
      </c>
      <c r="B20" s="99" t="s">
        <v>121</v>
      </c>
      <c r="C20" s="100" t="s">
        <v>132</v>
      </c>
      <c r="D20" s="65">
        <f>D21+D33</f>
        <v>688184.2399999999</v>
      </c>
      <c r="E20" s="65">
        <f>E21+E33</f>
        <v>677083.87</v>
      </c>
      <c r="F20" s="70">
        <f t="shared" si="2"/>
        <v>11100.369999999879</v>
      </c>
    </row>
    <row r="21" spans="1:6" s="59" customFormat="1" ht="12.75">
      <c r="A21" s="71" t="s">
        <v>229</v>
      </c>
      <c r="B21" s="99" t="s">
        <v>121</v>
      </c>
      <c r="C21" s="100" t="s">
        <v>133</v>
      </c>
      <c r="D21" s="65">
        <f>D22+D26+D32</f>
        <v>659432.6499999999</v>
      </c>
      <c r="E21" s="65">
        <f>E22+E26+E32</f>
        <v>648332.28</v>
      </c>
      <c r="F21" s="70">
        <f t="shared" si="2"/>
        <v>11100.369999999879</v>
      </c>
    </row>
    <row r="22" spans="1:6" s="59" customFormat="1" ht="22.5">
      <c r="A22" s="71" t="s">
        <v>230</v>
      </c>
      <c r="B22" s="99" t="s">
        <v>121</v>
      </c>
      <c r="C22" s="100" t="s">
        <v>134</v>
      </c>
      <c r="D22" s="65">
        <f>D23+D25+D24</f>
        <v>470827.49</v>
      </c>
      <c r="E22" s="65">
        <f>E23+E25+E24</f>
        <v>459966.1</v>
      </c>
      <c r="F22" s="70">
        <f t="shared" si="2"/>
        <v>10861.390000000014</v>
      </c>
    </row>
    <row r="23" spans="1:6" s="59" customFormat="1" ht="12.75">
      <c r="A23" s="71" t="s">
        <v>231</v>
      </c>
      <c r="B23" s="99" t="s">
        <v>121</v>
      </c>
      <c r="C23" s="100" t="s">
        <v>135</v>
      </c>
      <c r="D23" s="65">
        <v>366302.52</v>
      </c>
      <c r="E23" s="65">
        <v>366302.32</v>
      </c>
      <c r="F23" s="70">
        <f t="shared" si="2"/>
        <v>0.20000000001164153</v>
      </c>
    </row>
    <row r="24" spans="1:6" s="59" customFormat="1" ht="12.75">
      <c r="A24" s="71" t="s">
        <v>317</v>
      </c>
      <c r="B24" s="99" t="s">
        <v>121</v>
      </c>
      <c r="C24" s="100" t="s">
        <v>318</v>
      </c>
      <c r="D24" s="65">
        <v>1100</v>
      </c>
      <c r="E24" s="65">
        <v>1100</v>
      </c>
      <c r="F24" s="70">
        <f t="shared" si="2"/>
        <v>0</v>
      </c>
    </row>
    <row r="25" spans="1:6" s="59" customFormat="1" ht="22.5">
      <c r="A25" s="71" t="s">
        <v>232</v>
      </c>
      <c r="B25" s="99" t="s">
        <v>121</v>
      </c>
      <c r="C25" s="100" t="s">
        <v>136</v>
      </c>
      <c r="D25" s="65">
        <v>103424.97</v>
      </c>
      <c r="E25" s="65">
        <v>92563.78</v>
      </c>
      <c r="F25" s="70">
        <f t="shared" si="1"/>
        <v>10861.190000000002</v>
      </c>
    </row>
    <row r="26" spans="1:6" s="59" customFormat="1" ht="12.75">
      <c r="A26" s="71" t="s">
        <v>234</v>
      </c>
      <c r="B26" s="99" t="s">
        <v>121</v>
      </c>
      <c r="C26" s="100" t="s">
        <v>137</v>
      </c>
      <c r="D26" s="65">
        <f>D27+D29+D30+D31+D28</f>
        <v>185468.91999999998</v>
      </c>
      <c r="E26" s="65">
        <f>E27+E29+E30+E31+E28</f>
        <v>185229.94</v>
      </c>
      <c r="F26" s="70">
        <f>D26-E26</f>
        <v>238.97999999998137</v>
      </c>
    </row>
    <row r="27" spans="1:6" s="59" customFormat="1" ht="12.75">
      <c r="A27" s="71" t="s">
        <v>235</v>
      </c>
      <c r="B27" s="99" t="s">
        <v>121</v>
      </c>
      <c r="C27" s="100" t="s">
        <v>138</v>
      </c>
      <c r="D27" s="65">
        <v>7389.2</v>
      </c>
      <c r="E27" s="65">
        <v>7389.2</v>
      </c>
      <c r="F27" s="70">
        <f>D27-E27</f>
        <v>0</v>
      </c>
    </row>
    <row r="28" spans="1:6" s="59" customFormat="1" ht="12.75">
      <c r="A28" s="71" t="s">
        <v>328</v>
      </c>
      <c r="B28" s="99" t="s">
        <v>121</v>
      </c>
      <c r="C28" s="100" t="s">
        <v>329</v>
      </c>
      <c r="D28" s="65">
        <v>149</v>
      </c>
      <c r="E28" s="65">
        <v>149</v>
      </c>
      <c r="F28" s="70">
        <f>D28-E28</f>
        <v>0</v>
      </c>
    </row>
    <row r="29" spans="1:6" s="59" customFormat="1" ht="12.75">
      <c r="A29" s="71" t="s">
        <v>236</v>
      </c>
      <c r="B29" s="99" t="s">
        <v>121</v>
      </c>
      <c r="C29" s="100" t="s">
        <v>139</v>
      </c>
      <c r="D29" s="65">
        <v>141195.27</v>
      </c>
      <c r="E29" s="65">
        <v>140956.29</v>
      </c>
      <c r="F29" s="70">
        <f>D29-E29</f>
        <v>238.97999999998137</v>
      </c>
    </row>
    <row r="30" spans="1:6" s="59" customFormat="1" ht="22.5">
      <c r="A30" s="71" t="s">
        <v>237</v>
      </c>
      <c r="B30" s="99" t="s">
        <v>121</v>
      </c>
      <c r="C30" s="100" t="s">
        <v>140</v>
      </c>
      <c r="D30" s="65">
        <v>10976.05</v>
      </c>
      <c r="E30" s="65">
        <v>10976.05</v>
      </c>
      <c r="F30" s="70">
        <f>D30-E30</f>
        <v>0</v>
      </c>
    </row>
    <row r="31" spans="1:6" s="59" customFormat="1" ht="12.75">
      <c r="A31" s="71" t="s">
        <v>238</v>
      </c>
      <c r="B31" s="99" t="s">
        <v>121</v>
      </c>
      <c r="C31" s="100" t="s">
        <v>141</v>
      </c>
      <c r="D31" s="65">
        <v>25759.4</v>
      </c>
      <c r="E31" s="65">
        <v>25759.4</v>
      </c>
      <c r="F31" s="70">
        <f t="shared" si="1"/>
        <v>0</v>
      </c>
    </row>
    <row r="32" spans="1:6" s="59" customFormat="1" ht="12.75">
      <c r="A32" s="71" t="s">
        <v>239</v>
      </c>
      <c r="B32" s="99" t="s">
        <v>121</v>
      </c>
      <c r="C32" s="100" t="s">
        <v>142</v>
      </c>
      <c r="D32" s="65">
        <v>3136.24</v>
      </c>
      <c r="E32" s="65">
        <v>3136.24</v>
      </c>
      <c r="F32" s="70">
        <f>D32-E32</f>
        <v>0</v>
      </c>
    </row>
    <row r="33" spans="1:6" s="59" customFormat="1" ht="22.5">
      <c r="A33" s="71" t="s">
        <v>240</v>
      </c>
      <c r="B33" s="99" t="s">
        <v>121</v>
      </c>
      <c r="C33" s="100" t="s">
        <v>143</v>
      </c>
      <c r="D33" s="65">
        <f>D34</f>
        <v>28751.59</v>
      </c>
      <c r="E33" s="65">
        <f>E34</f>
        <v>28751.59</v>
      </c>
      <c r="F33" s="70">
        <f>F34</f>
        <v>0</v>
      </c>
    </row>
    <row r="34" spans="1:6" s="59" customFormat="1" ht="22.5">
      <c r="A34" s="71" t="s">
        <v>241</v>
      </c>
      <c r="B34" s="99" t="s">
        <v>121</v>
      </c>
      <c r="C34" s="100" t="s">
        <v>144</v>
      </c>
      <c r="D34" s="65">
        <v>28751.59</v>
      </c>
      <c r="E34" s="65">
        <v>28751.59</v>
      </c>
      <c r="F34" s="70">
        <f>D34-E34</f>
        <v>0</v>
      </c>
    </row>
    <row r="35" spans="1:6" s="59" customFormat="1" ht="67.5">
      <c r="A35" s="71" t="s">
        <v>375</v>
      </c>
      <c r="B35" s="99" t="s">
        <v>121</v>
      </c>
      <c r="C35" s="100" t="s">
        <v>145</v>
      </c>
      <c r="D35" s="65">
        <v>4000</v>
      </c>
      <c r="E35" s="65">
        <f>E36</f>
        <v>4000</v>
      </c>
      <c r="F35" s="70">
        <f t="shared" si="1"/>
        <v>0</v>
      </c>
    </row>
    <row r="36" spans="1:6" s="59" customFormat="1" ht="22.5">
      <c r="A36" s="71" t="s">
        <v>376</v>
      </c>
      <c r="B36" s="99" t="s">
        <v>121</v>
      </c>
      <c r="C36" s="100" t="s">
        <v>146</v>
      </c>
      <c r="D36" s="65">
        <v>4000</v>
      </c>
      <c r="E36" s="65">
        <f>E37</f>
        <v>4000</v>
      </c>
      <c r="F36" s="70">
        <f t="shared" si="1"/>
        <v>0</v>
      </c>
    </row>
    <row r="37" spans="1:6" s="59" customFormat="1" ht="12.75">
      <c r="A37" s="71" t="s">
        <v>229</v>
      </c>
      <c r="B37" s="99" t="s">
        <v>121</v>
      </c>
      <c r="C37" s="100" t="s">
        <v>147</v>
      </c>
      <c r="D37" s="65">
        <v>4000</v>
      </c>
      <c r="E37" s="65">
        <f>E38</f>
        <v>4000</v>
      </c>
      <c r="F37" s="70">
        <f t="shared" si="1"/>
        <v>0</v>
      </c>
    </row>
    <row r="38" spans="1:6" s="59" customFormat="1" ht="12.75">
      <c r="A38" s="71" t="s">
        <v>234</v>
      </c>
      <c r="B38" s="99" t="s">
        <v>121</v>
      </c>
      <c r="C38" s="100" t="s">
        <v>148</v>
      </c>
      <c r="D38" s="65">
        <v>4000</v>
      </c>
      <c r="E38" s="65">
        <f>E39</f>
        <v>4000</v>
      </c>
      <c r="F38" s="70">
        <f t="shared" si="1"/>
        <v>0</v>
      </c>
    </row>
    <row r="39" spans="1:6" s="59" customFormat="1" ht="12.75">
      <c r="A39" s="71" t="s">
        <v>238</v>
      </c>
      <c r="B39" s="99" t="s">
        <v>121</v>
      </c>
      <c r="C39" s="100" t="s">
        <v>149</v>
      </c>
      <c r="D39" s="65">
        <v>4000</v>
      </c>
      <c r="E39" s="65">
        <v>4000</v>
      </c>
      <c r="F39" s="70">
        <f t="shared" si="1"/>
        <v>0</v>
      </c>
    </row>
    <row r="40" spans="1:6" s="59" customFormat="1" ht="22.5">
      <c r="A40" s="71" t="s">
        <v>299</v>
      </c>
      <c r="B40" s="99" t="s">
        <v>121</v>
      </c>
      <c r="C40" s="100" t="s">
        <v>293</v>
      </c>
      <c r="D40" s="65">
        <f>D43+D46+D49</f>
        <v>39920</v>
      </c>
      <c r="E40" s="65">
        <f>E41+E44+E47</f>
        <v>39920</v>
      </c>
      <c r="F40" s="70">
        <f t="shared" si="1"/>
        <v>0</v>
      </c>
    </row>
    <row r="41" spans="1:6" s="59" customFormat="1" ht="12.75">
      <c r="A41" s="71" t="s">
        <v>300</v>
      </c>
      <c r="B41" s="99" t="s">
        <v>121</v>
      </c>
      <c r="C41" s="100" t="s">
        <v>294</v>
      </c>
      <c r="D41" s="65">
        <f>D42</f>
        <v>2600</v>
      </c>
      <c r="E41" s="65">
        <f>E42</f>
        <v>2600</v>
      </c>
      <c r="F41" s="70">
        <f t="shared" si="1"/>
        <v>0</v>
      </c>
    </row>
    <row r="42" spans="1:6" s="59" customFormat="1" ht="22.5">
      <c r="A42" s="71" t="s">
        <v>301</v>
      </c>
      <c r="B42" s="99" t="s">
        <v>121</v>
      </c>
      <c r="C42" s="100" t="s">
        <v>379</v>
      </c>
      <c r="D42" s="65">
        <f>D43</f>
        <v>2600</v>
      </c>
      <c r="E42" s="65">
        <f>E43</f>
        <v>2600</v>
      </c>
      <c r="F42" s="70">
        <f t="shared" si="1"/>
        <v>0</v>
      </c>
    </row>
    <row r="43" spans="1:6" s="59" customFormat="1" ht="12.75">
      <c r="A43" s="71" t="s">
        <v>239</v>
      </c>
      <c r="B43" s="99" t="s">
        <v>121</v>
      </c>
      <c r="C43" s="100" t="s">
        <v>378</v>
      </c>
      <c r="D43" s="65">
        <v>2600</v>
      </c>
      <c r="E43" s="65">
        <v>2600</v>
      </c>
      <c r="F43" s="70">
        <f t="shared" si="1"/>
        <v>0</v>
      </c>
    </row>
    <row r="44" spans="1:6" s="59" customFormat="1" ht="33.75">
      <c r="A44" s="71" t="s">
        <v>302</v>
      </c>
      <c r="B44" s="99" t="s">
        <v>121</v>
      </c>
      <c r="C44" s="100" t="s">
        <v>295</v>
      </c>
      <c r="D44" s="65">
        <f>D45</f>
        <v>20170</v>
      </c>
      <c r="E44" s="65">
        <f>E45</f>
        <v>20170</v>
      </c>
      <c r="F44" s="70">
        <f t="shared" si="1"/>
        <v>0</v>
      </c>
    </row>
    <row r="45" spans="1:6" s="59" customFormat="1" ht="22.5">
      <c r="A45" s="71" t="s">
        <v>303</v>
      </c>
      <c r="B45" s="99" t="s">
        <v>121</v>
      </c>
      <c r="C45" s="100" t="s">
        <v>381</v>
      </c>
      <c r="D45" s="65">
        <f>D46</f>
        <v>20170</v>
      </c>
      <c r="E45" s="65">
        <f>E46</f>
        <v>20170</v>
      </c>
      <c r="F45" s="70">
        <f t="shared" si="1"/>
        <v>0</v>
      </c>
    </row>
    <row r="46" spans="1:6" s="59" customFormat="1" ht="12.75">
      <c r="A46" s="71" t="s">
        <v>304</v>
      </c>
      <c r="B46" s="99" t="s">
        <v>121</v>
      </c>
      <c r="C46" s="100" t="s">
        <v>380</v>
      </c>
      <c r="D46" s="65">
        <v>20170</v>
      </c>
      <c r="E46" s="65">
        <v>20170</v>
      </c>
      <c r="F46" s="70">
        <f t="shared" si="1"/>
        <v>0</v>
      </c>
    </row>
    <row r="47" spans="1:6" s="59" customFormat="1" ht="22.5">
      <c r="A47" s="71" t="s">
        <v>303</v>
      </c>
      <c r="B47" s="99" t="s">
        <v>121</v>
      </c>
      <c r="C47" s="100" t="s">
        <v>296</v>
      </c>
      <c r="D47" s="65">
        <f>D48</f>
        <v>17150</v>
      </c>
      <c r="E47" s="65">
        <f>E48</f>
        <v>17150</v>
      </c>
      <c r="F47" s="70">
        <f t="shared" si="1"/>
        <v>0</v>
      </c>
    </row>
    <row r="48" spans="1:6" s="59" customFormat="1" ht="22.5">
      <c r="A48" s="71" t="s">
        <v>303</v>
      </c>
      <c r="B48" s="99" t="s">
        <v>121</v>
      </c>
      <c r="C48" s="100" t="s">
        <v>297</v>
      </c>
      <c r="D48" s="65">
        <f>D49</f>
        <v>17150</v>
      </c>
      <c r="E48" s="65">
        <f>E49</f>
        <v>17150</v>
      </c>
      <c r="F48" s="70">
        <f t="shared" si="1"/>
        <v>0</v>
      </c>
    </row>
    <row r="49" spans="1:6" s="59" customFormat="1" ht="12.75">
      <c r="A49" s="71" t="s">
        <v>304</v>
      </c>
      <c r="B49" s="99" t="s">
        <v>121</v>
      </c>
      <c r="C49" s="100" t="s">
        <v>298</v>
      </c>
      <c r="D49" s="65">
        <v>17150</v>
      </c>
      <c r="E49" s="65">
        <v>17150</v>
      </c>
      <c r="F49" s="70">
        <f t="shared" si="1"/>
        <v>0</v>
      </c>
    </row>
    <row r="50" spans="1:6" s="59" customFormat="1" ht="12.75">
      <c r="A50" s="71" t="s">
        <v>242</v>
      </c>
      <c r="B50" s="99" t="s">
        <v>121</v>
      </c>
      <c r="C50" s="100" t="s">
        <v>150</v>
      </c>
      <c r="D50" s="65">
        <v>350</v>
      </c>
      <c r="E50" s="65">
        <v>0</v>
      </c>
      <c r="F50" s="70">
        <f t="shared" si="1"/>
        <v>350</v>
      </c>
    </row>
    <row r="51" spans="1:6" s="59" customFormat="1" ht="22.5">
      <c r="A51" s="71" t="s">
        <v>319</v>
      </c>
      <c r="B51" s="99" t="s">
        <v>121</v>
      </c>
      <c r="C51" s="100" t="s">
        <v>151</v>
      </c>
      <c r="D51" s="65">
        <v>350</v>
      </c>
      <c r="E51" s="65">
        <v>0</v>
      </c>
      <c r="F51" s="70">
        <f t="shared" si="1"/>
        <v>350</v>
      </c>
    </row>
    <row r="52" spans="1:6" s="59" customFormat="1" ht="12.75">
      <c r="A52" s="71" t="s">
        <v>242</v>
      </c>
      <c r="B52" s="99" t="s">
        <v>103</v>
      </c>
      <c r="C52" s="100" t="s">
        <v>152</v>
      </c>
      <c r="D52" s="65">
        <v>350</v>
      </c>
      <c r="E52" s="65">
        <v>0</v>
      </c>
      <c r="F52" s="70">
        <f t="shared" si="1"/>
        <v>350</v>
      </c>
    </row>
    <row r="53" spans="1:6" s="59" customFormat="1" ht="12.75">
      <c r="A53" s="71" t="s">
        <v>229</v>
      </c>
      <c r="B53" s="99" t="s">
        <v>121</v>
      </c>
      <c r="C53" s="100" t="s">
        <v>153</v>
      </c>
      <c r="D53" s="65">
        <v>350</v>
      </c>
      <c r="E53" s="65">
        <v>0</v>
      </c>
      <c r="F53" s="70">
        <f t="shared" si="1"/>
        <v>350</v>
      </c>
    </row>
    <row r="54" spans="1:6" s="59" customFormat="1" ht="12.75">
      <c r="A54" s="71" t="s">
        <v>239</v>
      </c>
      <c r="B54" s="99" t="s">
        <v>121</v>
      </c>
      <c r="C54" s="100" t="s">
        <v>154</v>
      </c>
      <c r="D54" s="65">
        <v>350</v>
      </c>
      <c r="E54" s="65">
        <v>0</v>
      </c>
      <c r="F54" s="70">
        <f t="shared" si="1"/>
        <v>350</v>
      </c>
    </row>
    <row r="55" spans="1:6" s="59" customFormat="1" ht="22.5">
      <c r="A55" s="71" t="s">
        <v>243</v>
      </c>
      <c r="B55" s="99" t="s">
        <v>121</v>
      </c>
      <c r="C55" s="100" t="s">
        <v>155</v>
      </c>
      <c r="D55" s="65">
        <f>D56+D62</f>
        <v>87707.15</v>
      </c>
      <c r="E55" s="65">
        <f>E56+E62</f>
        <v>87707.15</v>
      </c>
      <c r="F55" s="70">
        <f>D55-E55</f>
        <v>0</v>
      </c>
    </row>
    <row r="56" spans="1:6" s="59" customFormat="1" ht="22.5">
      <c r="A56" s="71" t="s">
        <v>243</v>
      </c>
      <c r="B56" s="99" t="s">
        <v>121</v>
      </c>
      <c r="C56" s="100" t="s">
        <v>156</v>
      </c>
      <c r="D56" s="65">
        <f aca="true" t="shared" si="3" ref="D56:E58">D57</f>
        <v>86687.15</v>
      </c>
      <c r="E56" s="65">
        <f t="shared" si="3"/>
        <v>86687.15</v>
      </c>
      <c r="F56" s="70">
        <f>D56-E56</f>
        <v>0</v>
      </c>
    </row>
    <row r="57" spans="1:6" s="59" customFormat="1" ht="22.5">
      <c r="A57" s="71" t="s">
        <v>243</v>
      </c>
      <c r="B57" s="99" t="s">
        <v>103</v>
      </c>
      <c r="C57" s="100" t="s">
        <v>157</v>
      </c>
      <c r="D57" s="65">
        <f t="shared" si="3"/>
        <v>86687.15</v>
      </c>
      <c r="E57" s="65">
        <f t="shared" si="3"/>
        <v>86687.15</v>
      </c>
      <c r="F57" s="70">
        <f t="shared" si="1"/>
        <v>0</v>
      </c>
    </row>
    <row r="58" spans="1:6" s="59" customFormat="1" ht="12.75">
      <c r="A58" s="71" t="s">
        <v>229</v>
      </c>
      <c r="B58" s="99" t="s">
        <v>121</v>
      </c>
      <c r="C58" s="100" t="s">
        <v>158</v>
      </c>
      <c r="D58" s="65">
        <f t="shared" si="3"/>
        <v>86687.15</v>
      </c>
      <c r="E58" s="65">
        <f t="shared" si="3"/>
        <v>86687.15</v>
      </c>
      <c r="F58" s="70">
        <f t="shared" si="1"/>
        <v>0</v>
      </c>
    </row>
    <row r="59" spans="1:6" s="59" customFormat="1" ht="12.75">
      <c r="A59" s="71" t="s">
        <v>234</v>
      </c>
      <c r="B59" s="99" t="s">
        <v>121</v>
      </c>
      <c r="C59" s="100" t="s">
        <v>159</v>
      </c>
      <c r="D59" s="65">
        <f>D60+D61</f>
        <v>86687.15</v>
      </c>
      <c r="E59" s="65">
        <f>E60+E61</f>
        <v>86687.15</v>
      </c>
      <c r="F59" s="70">
        <f>D59-E59</f>
        <v>0</v>
      </c>
    </row>
    <row r="60" spans="1:6" s="59" customFormat="1" ht="12.75">
      <c r="A60" s="71" t="s">
        <v>236</v>
      </c>
      <c r="B60" s="99" t="s">
        <v>121</v>
      </c>
      <c r="C60" s="100" t="s">
        <v>160</v>
      </c>
      <c r="D60" s="65">
        <v>69734.81</v>
      </c>
      <c r="E60" s="65">
        <v>69734.81</v>
      </c>
      <c r="F60" s="70">
        <f t="shared" si="1"/>
        <v>0</v>
      </c>
    </row>
    <row r="61" spans="1:6" s="59" customFormat="1" ht="12.75">
      <c r="A61" s="71" t="s">
        <v>238</v>
      </c>
      <c r="B61" s="99" t="s">
        <v>121</v>
      </c>
      <c r="C61" s="100" t="s">
        <v>161</v>
      </c>
      <c r="D61" s="65">
        <v>16952.34</v>
      </c>
      <c r="E61" s="65">
        <v>16952.34</v>
      </c>
      <c r="F61" s="70">
        <f t="shared" si="1"/>
        <v>0</v>
      </c>
    </row>
    <row r="62" spans="1:6" s="59" customFormat="1" ht="22.5">
      <c r="A62" s="71" t="s">
        <v>244</v>
      </c>
      <c r="B62" s="99" t="s">
        <v>121</v>
      </c>
      <c r="C62" s="100" t="s">
        <v>162</v>
      </c>
      <c r="D62" s="65">
        <v>1020</v>
      </c>
      <c r="E62" s="65">
        <f>E63</f>
        <v>1020</v>
      </c>
      <c r="F62" s="70">
        <f t="shared" si="1"/>
        <v>0</v>
      </c>
    </row>
    <row r="63" spans="1:6" s="59" customFormat="1" ht="12.75">
      <c r="A63" s="71" t="s">
        <v>228</v>
      </c>
      <c r="B63" s="99" t="s">
        <v>121</v>
      </c>
      <c r="C63" s="100" t="s">
        <v>163</v>
      </c>
      <c r="D63" s="65">
        <v>1020</v>
      </c>
      <c r="E63" s="65">
        <f>E64</f>
        <v>1020</v>
      </c>
      <c r="F63" s="70">
        <f t="shared" si="1"/>
        <v>0</v>
      </c>
    </row>
    <row r="64" spans="1:6" s="59" customFormat="1" ht="12.75">
      <c r="A64" s="71" t="s">
        <v>229</v>
      </c>
      <c r="B64" s="99" t="s">
        <v>121</v>
      </c>
      <c r="C64" s="100" t="s">
        <v>164</v>
      </c>
      <c r="D64" s="65">
        <v>1020</v>
      </c>
      <c r="E64" s="65">
        <f>E65</f>
        <v>1020</v>
      </c>
      <c r="F64" s="70">
        <f t="shared" si="1"/>
        <v>0</v>
      </c>
    </row>
    <row r="65" spans="1:6" s="59" customFormat="1" ht="12.75">
      <c r="A65" s="71" t="s">
        <v>239</v>
      </c>
      <c r="B65" s="99" t="s">
        <v>121</v>
      </c>
      <c r="C65" s="100" t="s">
        <v>165</v>
      </c>
      <c r="D65" s="65">
        <v>1020</v>
      </c>
      <c r="E65" s="65">
        <v>1020</v>
      </c>
      <c r="F65" s="70">
        <f t="shared" si="1"/>
        <v>0</v>
      </c>
    </row>
    <row r="66" spans="1:6" s="59" customFormat="1" ht="12.75">
      <c r="A66" s="71" t="s">
        <v>245</v>
      </c>
      <c r="B66" s="99" t="s">
        <v>121</v>
      </c>
      <c r="C66" s="100" t="s">
        <v>166</v>
      </c>
      <c r="D66" s="65">
        <v>47400</v>
      </c>
      <c r="E66" s="65">
        <f>E67</f>
        <v>47399.99999999999</v>
      </c>
      <c r="F66" s="70">
        <f t="shared" si="1"/>
        <v>0</v>
      </c>
    </row>
    <row r="67" spans="1:6" s="59" customFormat="1" ht="22.5">
      <c r="A67" s="71" t="s">
        <v>246</v>
      </c>
      <c r="B67" s="99" t="s">
        <v>121</v>
      </c>
      <c r="C67" s="100" t="s">
        <v>167</v>
      </c>
      <c r="D67" s="65">
        <v>47400</v>
      </c>
      <c r="E67" s="65">
        <f>E68</f>
        <v>47399.99999999999</v>
      </c>
      <c r="F67" s="70">
        <f t="shared" si="1"/>
        <v>0</v>
      </c>
    </row>
    <row r="68" spans="1:6" s="59" customFormat="1" ht="45">
      <c r="A68" s="71" t="s">
        <v>247</v>
      </c>
      <c r="B68" s="99" t="s">
        <v>121</v>
      </c>
      <c r="C68" s="100" t="s">
        <v>168</v>
      </c>
      <c r="D68" s="65">
        <v>47400</v>
      </c>
      <c r="E68" s="65">
        <f>E69</f>
        <v>47399.99999999999</v>
      </c>
      <c r="F68" s="70">
        <f t="shared" si="1"/>
        <v>0</v>
      </c>
    </row>
    <row r="69" spans="1:6" s="59" customFormat="1" ht="12.75">
      <c r="A69" s="71" t="s">
        <v>228</v>
      </c>
      <c r="B69" s="99" t="s">
        <v>121</v>
      </c>
      <c r="C69" s="100" t="s">
        <v>169</v>
      </c>
      <c r="D69" s="65">
        <f>D70+D76</f>
        <v>47399.99999999999</v>
      </c>
      <c r="E69" s="65">
        <f>E70+E76</f>
        <v>47399.99999999999</v>
      </c>
      <c r="F69" s="70">
        <f t="shared" si="1"/>
        <v>0</v>
      </c>
    </row>
    <row r="70" spans="1:6" s="59" customFormat="1" ht="12.75">
      <c r="A70" s="71" t="s">
        <v>229</v>
      </c>
      <c r="B70" s="99" t="s">
        <v>121</v>
      </c>
      <c r="C70" s="100" t="s">
        <v>170</v>
      </c>
      <c r="D70" s="65">
        <f>D71+D74</f>
        <v>46540.659999999996</v>
      </c>
      <c r="E70" s="65">
        <f>E71+E74</f>
        <v>46540.659999999996</v>
      </c>
      <c r="F70" s="70">
        <f t="shared" si="1"/>
        <v>0</v>
      </c>
    </row>
    <row r="71" spans="1:6" s="59" customFormat="1" ht="22.5">
      <c r="A71" s="71" t="s">
        <v>230</v>
      </c>
      <c r="B71" s="99" t="s">
        <v>121</v>
      </c>
      <c r="C71" s="100" t="s">
        <v>171</v>
      </c>
      <c r="D71" s="65">
        <f>D72+D73</f>
        <v>45090.659999999996</v>
      </c>
      <c r="E71" s="65">
        <f>E72+E73</f>
        <v>45090.659999999996</v>
      </c>
      <c r="F71" s="70">
        <f>D71-E71</f>
        <v>0</v>
      </c>
    </row>
    <row r="72" spans="1:6" s="59" customFormat="1" ht="12.75">
      <c r="A72" s="71" t="s">
        <v>231</v>
      </c>
      <c r="B72" s="99" t="s">
        <v>121</v>
      </c>
      <c r="C72" s="100" t="s">
        <v>172</v>
      </c>
      <c r="D72" s="65">
        <v>32381.42</v>
      </c>
      <c r="E72" s="65">
        <v>32381.42</v>
      </c>
      <c r="F72" s="70">
        <f>D72-E72</f>
        <v>0</v>
      </c>
    </row>
    <row r="73" spans="1:6" s="59" customFormat="1" ht="22.5">
      <c r="A73" s="71" t="s">
        <v>232</v>
      </c>
      <c r="B73" s="99" t="s">
        <v>121</v>
      </c>
      <c r="C73" s="100" t="s">
        <v>173</v>
      </c>
      <c r="D73" s="65">
        <v>12709.24</v>
      </c>
      <c r="E73" s="65">
        <v>12709.24</v>
      </c>
      <c r="F73" s="70">
        <f>D73-E73</f>
        <v>0</v>
      </c>
    </row>
    <row r="74" spans="1:6" s="59" customFormat="1" ht="12.75">
      <c r="A74" s="71" t="s">
        <v>234</v>
      </c>
      <c r="B74" s="99" t="s">
        <v>121</v>
      </c>
      <c r="C74" s="100" t="s">
        <v>174</v>
      </c>
      <c r="D74" s="65">
        <f>D75</f>
        <v>1450</v>
      </c>
      <c r="E74" s="65">
        <f>E75</f>
        <v>1450</v>
      </c>
      <c r="F74" s="70">
        <f t="shared" si="1"/>
        <v>0</v>
      </c>
    </row>
    <row r="75" spans="1:6" s="59" customFormat="1" ht="22.5">
      <c r="A75" s="71" t="s">
        <v>237</v>
      </c>
      <c r="B75" s="99" t="s">
        <v>121</v>
      </c>
      <c r="C75" s="100" t="s">
        <v>175</v>
      </c>
      <c r="D75" s="65">
        <v>1450</v>
      </c>
      <c r="E75" s="65">
        <v>1450</v>
      </c>
      <c r="F75" s="70">
        <f t="shared" si="1"/>
        <v>0</v>
      </c>
    </row>
    <row r="76" spans="1:6" s="59" customFormat="1" ht="22.5">
      <c r="A76" s="71" t="s">
        <v>240</v>
      </c>
      <c r="B76" s="99" t="s">
        <v>121</v>
      </c>
      <c r="C76" s="100" t="s">
        <v>176</v>
      </c>
      <c r="D76" s="65">
        <f>D77</f>
        <v>859.34</v>
      </c>
      <c r="E76" s="65">
        <f>E77</f>
        <v>859.34</v>
      </c>
      <c r="F76" s="70">
        <f t="shared" si="1"/>
        <v>0</v>
      </c>
    </row>
    <row r="77" spans="1:6" s="59" customFormat="1" ht="22.5">
      <c r="A77" s="71" t="s">
        <v>241</v>
      </c>
      <c r="B77" s="99" t="s">
        <v>121</v>
      </c>
      <c r="C77" s="100" t="s">
        <v>177</v>
      </c>
      <c r="D77" s="65">
        <v>859.34</v>
      </c>
      <c r="E77" s="65">
        <v>859.34</v>
      </c>
      <c r="F77" s="70">
        <f t="shared" si="1"/>
        <v>0</v>
      </c>
    </row>
    <row r="78" spans="1:6" s="59" customFormat="1" ht="12.75">
      <c r="A78" s="71" t="s">
        <v>248</v>
      </c>
      <c r="B78" s="99" t="s">
        <v>121</v>
      </c>
      <c r="C78" s="100" t="s">
        <v>178</v>
      </c>
      <c r="D78" s="65">
        <f>D79</f>
        <v>43350.36</v>
      </c>
      <c r="E78" s="65">
        <f>E79</f>
        <v>43350.36</v>
      </c>
      <c r="F78" s="70">
        <f>D78-E78</f>
        <v>0</v>
      </c>
    </row>
    <row r="79" spans="1:6" s="59" customFormat="1" ht="22.5">
      <c r="A79" s="71" t="s">
        <v>249</v>
      </c>
      <c r="B79" s="99" t="s">
        <v>121</v>
      </c>
      <c r="C79" s="100" t="s">
        <v>179</v>
      </c>
      <c r="D79" s="65">
        <f>D80+D85</f>
        <v>43350.36</v>
      </c>
      <c r="E79" s="65">
        <f>E80+E85</f>
        <v>43350.36</v>
      </c>
      <c r="F79" s="70">
        <f t="shared" si="1"/>
        <v>0</v>
      </c>
    </row>
    <row r="80" spans="1:6" s="59" customFormat="1" ht="22.5">
      <c r="A80" s="71" t="s">
        <v>249</v>
      </c>
      <c r="B80" s="99" t="s">
        <v>121</v>
      </c>
      <c r="C80" s="100" t="s">
        <v>180</v>
      </c>
      <c r="D80" s="65">
        <f aca="true" t="shared" si="4" ref="D80:E83">D81</f>
        <v>35633.16</v>
      </c>
      <c r="E80" s="65">
        <f t="shared" si="4"/>
        <v>35633.16</v>
      </c>
      <c r="F80" s="70">
        <f t="shared" si="1"/>
        <v>0</v>
      </c>
    </row>
    <row r="81" spans="1:6" s="59" customFormat="1" ht="12.75">
      <c r="A81" s="71" t="s">
        <v>228</v>
      </c>
      <c r="B81" s="99" t="s">
        <v>121</v>
      </c>
      <c r="C81" s="100" t="s">
        <v>181</v>
      </c>
      <c r="D81" s="65">
        <f t="shared" si="4"/>
        <v>35633.16</v>
      </c>
      <c r="E81" s="65">
        <f t="shared" si="4"/>
        <v>35633.16</v>
      </c>
      <c r="F81" s="70">
        <f t="shared" si="1"/>
        <v>0</v>
      </c>
    </row>
    <row r="82" spans="1:6" s="59" customFormat="1" ht="12.75">
      <c r="A82" s="71" t="s">
        <v>229</v>
      </c>
      <c r="B82" s="99" t="s">
        <v>121</v>
      </c>
      <c r="C82" s="100" t="s">
        <v>182</v>
      </c>
      <c r="D82" s="65">
        <f t="shared" si="4"/>
        <v>35633.16</v>
      </c>
      <c r="E82" s="65">
        <f t="shared" si="4"/>
        <v>35633.16</v>
      </c>
      <c r="F82" s="70">
        <f t="shared" si="1"/>
        <v>0</v>
      </c>
    </row>
    <row r="83" spans="1:6" s="59" customFormat="1" ht="12.75">
      <c r="A83" s="71" t="s">
        <v>234</v>
      </c>
      <c r="B83" s="99" t="s">
        <v>121</v>
      </c>
      <c r="C83" s="100" t="s">
        <v>183</v>
      </c>
      <c r="D83" s="65">
        <f t="shared" si="4"/>
        <v>35633.16</v>
      </c>
      <c r="E83" s="65">
        <f t="shared" si="4"/>
        <v>35633.16</v>
      </c>
      <c r="F83" s="70">
        <f t="shared" si="1"/>
        <v>0</v>
      </c>
    </row>
    <row r="84" spans="1:6" s="59" customFormat="1" ht="22.5">
      <c r="A84" s="71" t="s">
        <v>237</v>
      </c>
      <c r="B84" s="99" t="s">
        <v>121</v>
      </c>
      <c r="C84" s="100" t="s">
        <v>184</v>
      </c>
      <c r="D84" s="65">
        <v>35633.16</v>
      </c>
      <c r="E84" s="65">
        <v>35633.16</v>
      </c>
      <c r="F84" s="70">
        <f t="shared" si="1"/>
        <v>0</v>
      </c>
    </row>
    <row r="85" spans="1:6" s="59" customFormat="1" ht="12.75">
      <c r="A85" s="71" t="s">
        <v>320</v>
      </c>
      <c r="B85" s="99" t="s">
        <v>121</v>
      </c>
      <c r="C85" s="100" t="s">
        <v>305</v>
      </c>
      <c r="D85" s="65">
        <f>D86</f>
        <v>7717.2</v>
      </c>
      <c r="E85" s="65">
        <f>E86</f>
        <v>7717.2</v>
      </c>
      <c r="F85" s="70">
        <f>D85-E85</f>
        <v>0</v>
      </c>
    </row>
    <row r="86" spans="1:6" s="59" customFormat="1" ht="12.75">
      <c r="A86" s="71" t="s">
        <v>228</v>
      </c>
      <c r="B86" s="99" t="s">
        <v>121</v>
      </c>
      <c r="C86" s="100" t="s">
        <v>306</v>
      </c>
      <c r="D86" s="65">
        <f>D87</f>
        <v>7717.2</v>
      </c>
      <c r="E86" s="65">
        <f>E87</f>
        <v>7717.2</v>
      </c>
      <c r="F86" s="70">
        <f t="shared" si="1"/>
        <v>0</v>
      </c>
    </row>
    <row r="87" spans="1:6" s="59" customFormat="1" ht="22.5">
      <c r="A87" s="71" t="s">
        <v>241</v>
      </c>
      <c r="B87" s="99" t="s">
        <v>121</v>
      </c>
      <c r="C87" s="100" t="s">
        <v>307</v>
      </c>
      <c r="D87" s="65">
        <v>7717.2</v>
      </c>
      <c r="E87" s="65">
        <v>7717.2</v>
      </c>
      <c r="F87" s="70">
        <f t="shared" si="1"/>
        <v>0</v>
      </c>
    </row>
    <row r="88" spans="1:6" s="59" customFormat="1" ht="22.5">
      <c r="A88" s="71" t="s">
        <v>250</v>
      </c>
      <c r="B88" s="99" t="s">
        <v>121</v>
      </c>
      <c r="C88" s="100" t="s">
        <v>185</v>
      </c>
      <c r="D88" s="65">
        <f>D89+D95+D119</f>
        <v>2198698.6300000004</v>
      </c>
      <c r="E88" s="65">
        <f>E89+E95+E119</f>
        <v>2128143.23</v>
      </c>
      <c r="F88" s="70">
        <f>D88-E88</f>
        <v>70555.40000000037</v>
      </c>
    </row>
    <row r="89" spans="1:6" s="59" customFormat="1" ht="12.75">
      <c r="A89" s="71" t="s">
        <v>251</v>
      </c>
      <c r="B89" s="99" t="s">
        <v>121</v>
      </c>
      <c r="C89" s="100" t="s">
        <v>186</v>
      </c>
      <c r="D89" s="65">
        <f>D90</f>
        <v>1750.2</v>
      </c>
      <c r="E89" s="65">
        <v>1750.2</v>
      </c>
      <c r="F89" s="70">
        <f>D89-E89</f>
        <v>0</v>
      </c>
    </row>
    <row r="90" spans="1:6" s="59" customFormat="1" ht="12.75">
      <c r="A90" s="71" t="s">
        <v>251</v>
      </c>
      <c r="B90" s="99" t="s">
        <v>121</v>
      </c>
      <c r="C90" s="100" t="s">
        <v>187</v>
      </c>
      <c r="D90" s="65">
        <f>D91</f>
        <v>1750.2</v>
      </c>
      <c r="E90" s="65">
        <v>1750.2</v>
      </c>
      <c r="F90" s="70">
        <f t="shared" si="1"/>
        <v>0</v>
      </c>
    </row>
    <row r="91" spans="1:6" s="59" customFormat="1" ht="12.75">
      <c r="A91" s="71" t="s">
        <v>228</v>
      </c>
      <c r="B91" s="99" t="s">
        <v>121</v>
      </c>
      <c r="C91" s="100" t="s">
        <v>188</v>
      </c>
      <c r="D91" s="65">
        <f>D92</f>
        <v>1750.2</v>
      </c>
      <c r="E91" s="65">
        <v>1750.2</v>
      </c>
      <c r="F91" s="70">
        <f t="shared" si="1"/>
        <v>0</v>
      </c>
    </row>
    <row r="92" spans="1:6" s="59" customFormat="1" ht="12.75">
      <c r="A92" s="71" t="s">
        <v>229</v>
      </c>
      <c r="B92" s="99" t="s">
        <v>121</v>
      </c>
      <c r="C92" s="100" t="s">
        <v>189</v>
      </c>
      <c r="D92" s="65">
        <f>D93</f>
        <v>1750.2</v>
      </c>
      <c r="E92" s="65">
        <v>1750.2</v>
      </c>
      <c r="F92" s="70">
        <f t="shared" si="1"/>
        <v>0</v>
      </c>
    </row>
    <row r="93" spans="1:6" s="59" customFormat="1" ht="12.75">
      <c r="A93" s="71" t="s">
        <v>234</v>
      </c>
      <c r="B93" s="99" t="s">
        <v>121</v>
      </c>
      <c r="C93" s="100" t="s">
        <v>190</v>
      </c>
      <c r="D93" s="65">
        <f>D94</f>
        <v>1750.2</v>
      </c>
      <c r="E93" s="65">
        <v>1750.2</v>
      </c>
      <c r="F93" s="70">
        <f t="shared" si="1"/>
        <v>0</v>
      </c>
    </row>
    <row r="94" spans="1:6" s="59" customFormat="1" ht="12.75">
      <c r="A94" s="71" t="s">
        <v>238</v>
      </c>
      <c r="B94" s="99" t="s">
        <v>121</v>
      </c>
      <c r="C94" s="100" t="s">
        <v>191</v>
      </c>
      <c r="D94" s="65">
        <v>1750.2</v>
      </c>
      <c r="E94" s="65">
        <v>1750.2</v>
      </c>
      <c r="F94" s="70">
        <f t="shared" si="1"/>
        <v>0</v>
      </c>
    </row>
    <row r="95" spans="1:6" s="59" customFormat="1" ht="12.75">
      <c r="A95" s="71" t="s">
        <v>252</v>
      </c>
      <c r="B95" s="99" t="s">
        <v>121</v>
      </c>
      <c r="C95" s="100" t="s">
        <v>192</v>
      </c>
      <c r="D95" s="65">
        <f>D96+D99+D105+D113+D110</f>
        <v>2147292</v>
      </c>
      <c r="E95" s="65">
        <f>E99+E105+E113+E110</f>
        <v>2079692</v>
      </c>
      <c r="F95" s="70">
        <f>D95-E95</f>
        <v>67600</v>
      </c>
    </row>
    <row r="96" spans="1:6" s="59" customFormat="1" ht="22.5">
      <c r="A96" s="71" t="s">
        <v>319</v>
      </c>
      <c r="B96" s="99" t="s">
        <v>121</v>
      </c>
      <c r="C96" s="100" t="s">
        <v>308</v>
      </c>
      <c r="D96" s="65">
        <v>4000</v>
      </c>
      <c r="E96" s="65">
        <v>0</v>
      </c>
      <c r="F96" s="70">
        <f aca="true" t="shared" si="5" ref="F96:F141">D96-E96</f>
        <v>4000</v>
      </c>
    </row>
    <row r="97" spans="1:6" s="59" customFormat="1" ht="12.75">
      <c r="A97" s="71" t="s">
        <v>228</v>
      </c>
      <c r="B97" s="99" t="s">
        <v>121</v>
      </c>
      <c r="C97" s="100" t="s">
        <v>310</v>
      </c>
      <c r="D97" s="65">
        <v>4000</v>
      </c>
      <c r="E97" s="65">
        <v>0</v>
      </c>
      <c r="F97" s="70">
        <f t="shared" si="5"/>
        <v>4000</v>
      </c>
    </row>
    <row r="98" spans="1:6" s="59" customFormat="1" ht="12.75">
      <c r="A98" s="71" t="s">
        <v>238</v>
      </c>
      <c r="B98" s="99" t="s">
        <v>121</v>
      </c>
      <c r="C98" s="100" t="s">
        <v>309</v>
      </c>
      <c r="D98" s="65">
        <v>4000</v>
      </c>
      <c r="E98" s="65">
        <v>0</v>
      </c>
      <c r="F98" s="70">
        <f t="shared" si="5"/>
        <v>4000</v>
      </c>
    </row>
    <row r="99" spans="1:6" s="59" customFormat="1" ht="12.75">
      <c r="A99" s="71" t="s">
        <v>252</v>
      </c>
      <c r="B99" s="99" t="s">
        <v>121</v>
      </c>
      <c r="C99" s="100" t="s">
        <v>193</v>
      </c>
      <c r="D99" s="65">
        <f aca="true" t="shared" si="6" ref="D99:E101">D100</f>
        <v>1422417.17</v>
      </c>
      <c r="E99" s="65">
        <f t="shared" si="6"/>
        <v>1422417.17</v>
      </c>
      <c r="F99" s="70">
        <f t="shared" si="5"/>
        <v>0</v>
      </c>
    </row>
    <row r="100" spans="1:6" s="59" customFormat="1" ht="12.75">
      <c r="A100" s="71" t="s">
        <v>228</v>
      </c>
      <c r="B100" s="99" t="s">
        <v>121</v>
      </c>
      <c r="C100" s="100" t="s">
        <v>194</v>
      </c>
      <c r="D100" s="65">
        <f t="shared" si="6"/>
        <v>1422417.17</v>
      </c>
      <c r="E100" s="65">
        <f t="shared" si="6"/>
        <v>1422417.17</v>
      </c>
      <c r="F100" s="70">
        <f t="shared" si="5"/>
        <v>0</v>
      </c>
    </row>
    <row r="101" spans="1:6" s="59" customFormat="1" ht="12.75">
      <c r="A101" s="71" t="s">
        <v>229</v>
      </c>
      <c r="B101" s="99" t="s">
        <v>121</v>
      </c>
      <c r="C101" s="100" t="s">
        <v>195</v>
      </c>
      <c r="D101" s="65">
        <f t="shared" si="6"/>
        <v>1422417.17</v>
      </c>
      <c r="E101" s="65">
        <f t="shared" si="6"/>
        <v>1422417.17</v>
      </c>
      <c r="F101" s="70">
        <f t="shared" si="5"/>
        <v>0</v>
      </c>
    </row>
    <row r="102" spans="1:6" s="59" customFormat="1" ht="12.75">
      <c r="A102" s="71" t="s">
        <v>234</v>
      </c>
      <c r="B102" s="99" t="s">
        <v>121</v>
      </c>
      <c r="C102" s="100" t="s">
        <v>196</v>
      </c>
      <c r="D102" s="65">
        <f>D103+D104</f>
        <v>1422417.17</v>
      </c>
      <c r="E102" s="65">
        <f>E103+E104</f>
        <v>1422417.17</v>
      </c>
      <c r="F102" s="70">
        <f t="shared" si="5"/>
        <v>0</v>
      </c>
    </row>
    <row r="103" spans="1:6" s="59" customFormat="1" ht="22.5">
      <c r="A103" s="71" t="s">
        <v>237</v>
      </c>
      <c r="B103" s="99" t="s">
        <v>121</v>
      </c>
      <c r="C103" s="100" t="s">
        <v>197</v>
      </c>
      <c r="D103" s="65">
        <v>1406341.17</v>
      </c>
      <c r="E103" s="65">
        <v>1406341.17</v>
      </c>
      <c r="F103" s="70">
        <f>D103-E103</f>
        <v>0</v>
      </c>
    </row>
    <row r="104" spans="1:6" s="59" customFormat="1" ht="12.75">
      <c r="A104" s="71" t="s">
        <v>238</v>
      </c>
      <c r="B104" s="99" t="s">
        <v>121</v>
      </c>
      <c r="C104" s="100" t="s">
        <v>198</v>
      </c>
      <c r="D104" s="65">
        <v>16076</v>
      </c>
      <c r="E104" s="65">
        <v>16076</v>
      </c>
      <c r="F104" s="70">
        <f>D104-E104</f>
        <v>0</v>
      </c>
    </row>
    <row r="105" spans="1:6" s="59" customFormat="1" ht="12.75">
      <c r="A105" s="71" t="s">
        <v>252</v>
      </c>
      <c r="B105" s="99" t="s">
        <v>121</v>
      </c>
      <c r="C105" s="100" t="s">
        <v>199</v>
      </c>
      <c r="D105" s="65">
        <v>497900</v>
      </c>
      <c r="E105" s="65">
        <v>497900</v>
      </c>
      <c r="F105" s="70">
        <f t="shared" si="5"/>
        <v>0</v>
      </c>
    </row>
    <row r="106" spans="1:6" s="59" customFormat="1" ht="12.75">
      <c r="A106" s="71" t="s">
        <v>252</v>
      </c>
      <c r="B106" s="99" t="s">
        <v>103</v>
      </c>
      <c r="C106" s="100" t="s">
        <v>200</v>
      </c>
      <c r="D106" s="65">
        <v>497900</v>
      </c>
      <c r="E106" s="65">
        <v>497900</v>
      </c>
      <c r="F106" s="70">
        <f t="shared" si="5"/>
        <v>0</v>
      </c>
    </row>
    <row r="107" spans="1:6" s="59" customFormat="1" ht="12.75">
      <c r="A107" s="71" t="s">
        <v>229</v>
      </c>
      <c r="B107" s="99" t="s">
        <v>121</v>
      </c>
      <c r="C107" s="100" t="s">
        <v>201</v>
      </c>
      <c r="D107" s="65">
        <v>497900</v>
      </c>
      <c r="E107" s="65">
        <v>497900</v>
      </c>
      <c r="F107" s="70">
        <f t="shared" si="5"/>
        <v>0</v>
      </c>
    </row>
    <row r="108" spans="1:6" s="59" customFormat="1" ht="22.5">
      <c r="A108" s="71" t="s">
        <v>253</v>
      </c>
      <c r="B108" s="99" t="s">
        <v>121</v>
      </c>
      <c r="C108" s="100" t="s">
        <v>202</v>
      </c>
      <c r="D108" s="65">
        <v>497900</v>
      </c>
      <c r="E108" s="65">
        <v>497900</v>
      </c>
      <c r="F108" s="70">
        <f t="shared" si="5"/>
        <v>0</v>
      </c>
    </row>
    <row r="109" spans="1:6" s="59" customFormat="1" ht="45">
      <c r="A109" s="71" t="s">
        <v>254</v>
      </c>
      <c r="B109" s="99" t="s">
        <v>121</v>
      </c>
      <c r="C109" s="100" t="s">
        <v>203</v>
      </c>
      <c r="D109" s="65">
        <v>497900</v>
      </c>
      <c r="E109" s="65">
        <v>497900</v>
      </c>
      <c r="F109" s="70">
        <f t="shared" si="5"/>
        <v>0</v>
      </c>
    </row>
    <row r="110" spans="1:6" s="59" customFormat="1" ht="22.5">
      <c r="A110" s="71" t="s">
        <v>373</v>
      </c>
      <c r="B110" s="99"/>
      <c r="C110" s="100" t="s">
        <v>372</v>
      </c>
      <c r="D110" s="65">
        <f>D111</f>
        <v>1600</v>
      </c>
      <c r="E110" s="65">
        <f>E111</f>
        <v>0</v>
      </c>
      <c r="F110" s="70">
        <f>D110-E110</f>
        <v>1600</v>
      </c>
    </row>
    <row r="111" spans="1:6" s="59" customFormat="1" ht="12.75">
      <c r="A111" s="71" t="s">
        <v>229</v>
      </c>
      <c r="B111" s="99"/>
      <c r="C111" s="100" t="s">
        <v>371</v>
      </c>
      <c r="D111" s="65">
        <f>D112</f>
        <v>1600</v>
      </c>
      <c r="E111" s="65">
        <f>E112</f>
        <v>0</v>
      </c>
      <c r="F111" s="70">
        <f>D111-E111</f>
        <v>1600</v>
      </c>
    </row>
    <row r="112" spans="1:6" s="59" customFormat="1" ht="12.75">
      <c r="A112" s="71" t="s">
        <v>328</v>
      </c>
      <c r="B112" s="99"/>
      <c r="C112" s="100" t="s">
        <v>370</v>
      </c>
      <c r="D112" s="65">
        <v>1600</v>
      </c>
      <c r="E112" s="65">
        <v>0</v>
      </c>
      <c r="F112" s="70">
        <f>D112-E112</f>
        <v>1600</v>
      </c>
    </row>
    <row r="113" spans="1:6" s="59" customFormat="1" ht="45">
      <c r="A113" s="71" t="s">
        <v>377</v>
      </c>
      <c r="B113" s="99" t="s">
        <v>121</v>
      </c>
      <c r="C113" s="100" t="s">
        <v>204</v>
      </c>
      <c r="D113" s="65">
        <f aca="true" t="shared" si="7" ref="D113:E115">D114</f>
        <v>221374.83</v>
      </c>
      <c r="E113" s="65">
        <f t="shared" si="7"/>
        <v>159374.83</v>
      </c>
      <c r="F113" s="70">
        <f t="shared" si="5"/>
        <v>62000</v>
      </c>
    </row>
    <row r="114" spans="1:6" s="59" customFormat="1" ht="12.75">
      <c r="A114" s="71" t="s">
        <v>228</v>
      </c>
      <c r="B114" s="99" t="s">
        <v>121</v>
      </c>
      <c r="C114" s="100" t="s">
        <v>205</v>
      </c>
      <c r="D114" s="65">
        <f t="shared" si="7"/>
        <v>221374.83</v>
      </c>
      <c r="E114" s="65">
        <f t="shared" si="7"/>
        <v>159374.83</v>
      </c>
      <c r="F114" s="70">
        <f t="shared" si="5"/>
        <v>62000</v>
      </c>
    </row>
    <row r="115" spans="1:6" s="59" customFormat="1" ht="12.75">
      <c r="A115" s="71" t="s">
        <v>229</v>
      </c>
      <c r="B115" s="99" t="s">
        <v>121</v>
      </c>
      <c r="C115" s="100" t="s">
        <v>206</v>
      </c>
      <c r="D115" s="65">
        <f t="shared" si="7"/>
        <v>221374.83</v>
      </c>
      <c r="E115" s="65">
        <f t="shared" si="7"/>
        <v>159374.83</v>
      </c>
      <c r="F115" s="70">
        <f t="shared" si="5"/>
        <v>62000</v>
      </c>
    </row>
    <row r="116" spans="1:6" s="59" customFormat="1" ht="12.75">
      <c r="A116" s="71" t="s">
        <v>234</v>
      </c>
      <c r="B116" s="99" t="s">
        <v>121</v>
      </c>
      <c r="C116" s="100" t="s">
        <v>207</v>
      </c>
      <c r="D116" s="65">
        <f>D117+D118</f>
        <v>221374.83</v>
      </c>
      <c r="E116" s="65">
        <f>E117+E118</f>
        <v>159374.83</v>
      </c>
      <c r="F116" s="70">
        <f t="shared" si="5"/>
        <v>62000</v>
      </c>
    </row>
    <row r="117" spans="1:6" s="59" customFormat="1" ht="22.5">
      <c r="A117" s="71" t="s">
        <v>237</v>
      </c>
      <c r="B117" s="99" t="s">
        <v>121</v>
      </c>
      <c r="C117" s="100" t="s">
        <v>208</v>
      </c>
      <c r="D117" s="65">
        <v>155730.83</v>
      </c>
      <c r="E117" s="65">
        <v>155730.83</v>
      </c>
      <c r="F117" s="70">
        <f t="shared" si="5"/>
        <v>0</v>
      </c>
    </row>
    <row r="118" spans="1:6" s="59" customFormat="1" ht="12.75">
      <c r="A118" s="71" t="s">
        <v>238</v>
      </c>
      <c r="B118" s="99" t="s">
        <v>121</v>
      </c>
      <c r="C118" s="100" t="s">
        <v>209</v>
      </c>
      <c r="D118" s="65">
        <v>65644</v>
      </c>
      <c r="E118" s="65">
        <v>3644</v>
      </c>
      <c r="F118" s="70">
        <f t="shared" si="5"/>
        <v>62000</v>
      </c>
    </row>
    <row r="119" spans="1:6" s="59" customFormat="1" ht="12.75">
      <c r="A119" s="71" t="s">
        <v>255</v>
      </c>
      <c r="B119" s="99" t="s">
        <v>121</v>
      </c>
      <c r="C119" s="100" t="s">
        <v>210</v>
      </c>
      <c r="D119" s="65">
        <f>D120+D127</f>
        <v>49656.43</v>
      </c>
      <c r="E119" s="65">
        <f>E127+E120</f>
        <v>46701.03</v>
      </c>
      <c r="F119" s="70">
        <f aca="true" t="shared" si="8" ref="F119:F127">D119-E119</f>
        <v>2955.4000000000015</v>
      </c>
    </row>
    <row r="120" spans="1:6" s="59" customFormat="1" ht="12.75">
      <c r="A120" s="71" t="s">
        <v>228</v>
      </c>
      <c r="B120" s="99" t="s">
        <v>121</v>
      </c>
      <c r="C120" s="100" t="s">
        <v>311</v>
      </c>
      <c r="D120" s="65">
        <f aca="true" t="shared" si="9" ref="D120:E123">D121</f>
        <v>18960</v>
      </c>
      <c r="E120" s="65">
        <f t="shared" si="9"/>
        <v>18960</v>
      </c>
      <c r="F120" s="70">
        <f t="shared" si="8"/>
        <v>0</v>
      </c>
    </row>
    <row r="121" spans="1:6" s="59" customFormat="1" ht="12.75">
      <c r="A121" s="71" t="s">
        <v>228</v>
      </c>
      <c r="B121" s="99" t="s">
        <v>121</v>
      </c>
      <c r="C121" s="100" t="s">
        <v>312</v>
      </c>
      <c r="D121" s="65">
        <f t="shared" si="9"/>
        <v>18960</v>
      </c>
      <c r="E121" s="65">
        <f t="shared" si="9"/>
        <v>18960</v>
      </c>
      <c r="F121" s="70">
        <f t="shared" si="8"/>
        <v>0</v>
      </c>
    </row>
    <row r="122" spans="1:6" s="59" customFormat="1" ht="12.75">
      <c r="A122" s="71" t="s">
        <v>228</v>
      </c>
      <c r="B122" s="99" t="s">
        <v>121</v>
      </c>
      <c r="C122" s="100" t="s">
        <v>313</v>
      </c>
      <c r="D122" s="65">
        <f t="shared" si="9"/>
        <v>18960</v>
      </c>
      <c r="E122" s="65">
        <f t="shared" si="9"/>
        <v>18960</v>
      </c>
      <c r="F122" s="70">
        <f t="shared" si="8"/>
        <v>0</v>
      </c>
    </row>
    <row r="123" spans="1:6" s="59" customFormat="1" ht="12.75">
      <c r="A123" s="71" t="s">
        <v>229</v>
      </c>
      <c r="B123" s="99" t="s">
        <v>121</v>
      </c>
      <c r="C123" s="100" t="s">
        <v>314</v>
      </c>
      <c r="D123" s="65">
        <f t="shared" si="9"/>
        <v>18960</v>
      </c>
      <c r="E123" s="65">
        <f t="shared" si="9"/>
        <v>18960</v>
      </c>
      <c r="F123" s="70">
        <f t="shared" si="8"/>
        <v>0</v>
      </c>
    </row>
    <row r="124" spans="1:6" s="59" customFormat="1" ht="12.75">
      <c r="A124" s="71" t="s">
        <v>234</v>
      </c>
      <c r="B124" s="99" t="s">
        <v>121</v>
      </c>
      <c r="C124" s="100" t="s">
        <v>315</v>
      </c>
      <c r="D124" s="65">
        <f>D125+D126</f>
        <v>18960</v>
      </c>
      <c r="E124" s="65">
        <f>E126+E125</f>
        <v>18960</v>
      </c>
      <c r="F124" s="70">
        <f>D124-E124</f>
        <v>0</v>
      </c>
    </row>
    <row r="125" spans="1:6" s="59" customFormat="1" ht="22.5">
      <c r="A125" s="71" t="s">
        <v>237</v>
      </c>
      <c r="B125" s="99" t="s">
        <v>121</v>
      </c>
      <c r="C125" s="100" t="s">
        <v>316</v>
      </c>
      <c r="D125" s="65">
        <v>5846.6</v>
      </c>
      <c r="E125" s="65">
        <v>5846.6</v>
      </c>
      <c r="F125" s="70">
        <f t="shared" si="8"/>
        <v>0</v>
      </c>
    </row>
    <row r="126" spans="1:6" s="59" customFormat="1" ht="12.75">
      <c r="A126" s="71"/>
      <c r="B126" s="99"/>
      <c r="C126" s="100" t="s">
        <v>374</v>
      </c>
      <c r="D126" s="65">
        <v>13113.4</v>
      </c>
      <c r="E126" s="65">
        <v>13113.4</v>
      </c>
      <c r="F126" s="70">
        <f t="shared" si="8"/>
        <v>0</v>
      </c>
    </row>
    <row r="127" spans="1:6" s="59" customFormat="1" ht="12.75">
      <c r="A127" s="71" t="s">
        <v>228</v>
      </c>
      <c r="B127" s="99" t="s">
        <v>121</v>
      </c>
      <c r="C127" s="100" t="s">
        <v>211</v>
      </c>
      <c r="D127" s="65">
        <f>D128+D133</f>
        <v>30696.43</v>
      </c>
      <c r="E127" s="65">
        <f>E128+E133</f>
        <v>27741.03</v>
      </c>
      <c r="F127" s="70">
        <f t="shared" si="8"/>
        <v>2955.4000000000015</v>
      </c>
    </row>
    <row r="128" spans="1:6" s="59" customFormat="1" ht="12.75">
      <c r="A128" s="71" t="s">
        <v>229</v>
      </c>
      <c r="B128" s="99" t="s">
        <v>121</v>
      </c>
      <c r="C128" s="100" t="s">
        <v>212</v>
      </c>
      <c r="D128" s="65">
        <f>D129</f>
        <v>27313.63</v>
      </c>
      <c r="E128" s="65">
        <f>E129</f>
        <v>24358.23</v>
      </c>
      <c r="F128" s="70">
        <f t="shared" si="5"/>
        <v>2955.4000000000015</v>
      </c>
    </row>
    <row r="129" spans="1:6" s="59" customFormat="1" ht="12.75">
      <c r="A129" s="71" t="s">
        <v>234</v>
      </c>
      <c r="B129" s="99" t="s">
        <v>121</v>
      </c>
      <c r="C129" s="100" t="s">
        <v>213</v>
      </c>
      <c r="D129" s="65">
        <f>D130+D131+D132</f>
        <v>27313.63</v>
      </c>
      <c r="E129" s="65">
        <f>E130+E131+E132</f>
        <v>24358.23</v>
      </c>
      <c r="F129" s="70">
        <f>D129-E129</f>
        <v>2955.4000000000015</v>
      </c>
    </row>
    <row r="130" spans="1:6" s="59" customFormat="1" ht="12.75">
      <c r="A130" s="71" t="s">
        <v>236</v>
      </c>
      <c r="B130" s="99" t="s">
        <v>121</v>
      </c>
      <c r="C130" s="100" t="s">
        <v>214</v>
      </c>
      <c r="D130" s="65">
        <v>24212.63</v>
      </c>
      <c r="E130" s="65">
        <v>21257.23</v>
      </c>
      <c r="F130" s="70">
        <f>D130-E130</f>
        <v>2955.4000000000015</v>
      </c>
    </row>
    <row r="131" spans="1:6" s="59" customFormat="1" ht="22.5">
      <c r="A131" s="71" t="s">
        <v>237</v>
      </c>
      <c r="B131" s="99" t="s">
        <v>121</v>
      </c>
      <c r="C131" s="100" t="s">
        <v>215</v>
      </c>
      <c r="D131" s="65">
        <v>2001</v>
      </c>
      <c r="E131" s="65">
        <v>2001</v>
      </c>
      <c r="F131" s="70">
        <f>D131-E131</f>
        <v>0</v>
      </c>
    </row>
    <row r="132" spans="1:6" s="59" customFormat="1" ht="12.75">
      <c r="A132" s="71" t="s">
        <v>238</v>
      </c>
      <c r="B132" s="99" t="s">
        <v>121</v>
      </c>
      <c r="C132" s="100" t="s">
        <v>216</v>
      </c>
      <c r="D132" s="65">
        <v>1100</v>
      </c>
      <c r="E132" s="65">
        <v>1100</v>
      </c>
      <c r="F132" s="70">
        <f>D132-E132</f>
        <v>0</v>
      </c>
    </row>
    <row r="133" spans="1:6" s="59" customFormat="1" ht="22.5">
      <c r="A133" s="71" t="s">
        <v>240</v>
      </c>
      <c r="B133" s="99" t="s">
        <v>121</v>
      </c>
      <c r="C133" s="100" t="s">
        <v>217</v>
      </c>
      <c r="D133" s="65">
        <v>3382.8</v>
      </c>
      <c r="E133" s="65">
        <v>3382.8</v>
      </c>
      <c r="F133" s="70">
        <f>D133-E133</f>
        <v>0</v>
      </c>
    </row>
    <row r="134" spans="1:6" s="59" customFormat="1" ht="22.5">
      <c r="A134" s="71" t="s">
        <v>241</v>
      </c>
      <c r="B134" s="99" t="s">
        <v>121</v>
      </c>
      <c r="C134" s="100" t="s">
        <v>218</v>
      </c>
      <c r="D134" s="65">
        <v>3382.8</v>
      </c>
      <c r="E134" s="65">
        <v>3382.8</v>
      </c>
      <c r="F134" s="70">
        <f t="shared" si="5"/>
        <v>0</v>
      </c>
    </row>
    <row r="135" spans="1:6" s="59" customFormat="1" ht="12.75">
      <c r="A135" s="71" t="s">
        <v>256</v>
      </c>
      <c r="B135" s="99" t="s">
        <v>121</v>
      </c>
      <c r="C135" s="100" t="s">
        <v>219</v>
      </c>
      <c r="D135" s="65">
        <v>6000</v>
      </c>
      <c r="E135" s="65">
        <f aca="true" t="shared" si="10" ref="E135:E140">E136</f>
        <v>6000</v>
      </c>
      <c r="F135" s="70">
        <f t="shared" si="5"/>
        <v>0</v>
      </c>
    </row>
    <row r="136" spans="1:6" s="59" customFormat="1" ht="12.75">
      <c r="A136" s="71" t="s">
        <v>257</v>
      </c>
      <c r="B136" s="99" t="s">
        <v>121</v>
      </c>
      <c r="C136" s="100" t="s">
        <v>220</v>
      </c>
      <c r="D136" s="65">
        <v>6000</v>
      </c>
      <c r="E136" s="65">
        <f t="shared" si="10"/>
        <v>6000</v>
      </c>
      <c r="F136" s="70">
        <f t="shared" si="5"/>
        <v>0</v>
      </c>
    </row>
    <row r="137" spans="1:6" s="59" customFormat="1" ht="12.75">
      <c r="A137" s="71" t="s">
        <v>257</v>
      </c>
      <c r="B137" s="99" t="s">
        <v>121</v>
      </c>
      <c r="C137" s="100" t="s">
        <v>221</v>
      </c>
      <c r="D137" s="65">
        <v>6000</v>
      </c>
      <c r="E137" s="65">
        <f t="shared" si="10"/>
        <v>6000</v>
      </c>
      <c r="F137" s="70">
        <f t="shared" si="5"/>
        <v>0</v>
      </c>
    </row>
    <row r="138" spans="1:6" s="59" customFormat="1" ht="12.75">
      <c r="A138" s="71" t="s">
        <v>257</v>
      </c>
      <c r="B138" s="99" t="s">
        <v>121</v>
      </c>
      <c r="C138" s="100" t="s">
        <v>222</v>
      </c>
      <c r="D138" s="65">
        <v>6000</v>
      </c>
      <c r="E138" s="65">
        <f t="shared" si="10"/>
        <v>6000</v>
      </c>
      <c r="F138" s="70">
        <f t="shared" si="5"/>
        <v>0</v>
      </c>
    </row>
    <row r="139" spans="1:6" s="59" customFormat="1" ht="12.75">
      <c r="A139" s="71" t="s">
        <v>229</v>
      </c>
      <c r="B139" s="99" t="s">
        <v>121</v>
      </c>
      <c r="C139" s="100" t="s">
        <v>223</v>
      </c>
      <c r="D139" s="65">
        <v>6000</v>
      </c>
      <c r="E139" s="65">
        <f t="shared" si="10"/>
        <v>6000</v>
      </c>
      <c r="F139" s="70">
        <f t="shared" si="5"/>
        <v>0</v>
      </c>
    </row>
    <row r="140" spans="1:6" s="59" customFormat="1" ht="12.75">
      <c r="A140" s="71" t="s">
        <v>258</v>
      </c>
      <c r="B140" s="99" t="s">
        <v>121</v>
      </c>
      <c r="C140" s="100" t="s">
        <v>224</v>
      </c>
      <c r="D140" s="65">
        <v>6000</v>
      </c>
      <c r="E140" s="65">
        <f t="shared" si="10"/>
        <v>6000</v>
      </c>
      <c r="F140" s="70">
        <f t="shared" si="5"/>
        <v>0</v>
      </c>
    </row>
    <row r="141" spans="1:6" s="59" customFormat="1" ht="45.75" thickBot="1">
      <c r="A141" s="71" t="s">
        <v>259</v>
      </c>
      <c r="B141" s="99" t="s">
        <v>121</v>
      </c>
      <c r="C141" s="100" t="s">
        <v>225</v>
      </c>
      <c r="D141" s="65">
        <v>6000</v>
      </c>
      <c r="E141" s="65">
        <v>6000</v>
      </c>
      <c r="F141" s="70">
        <f t="shared" si="5"/>
        <v>0</v>
      </c>
    </row>
    <row r="142" spans="1:6" ht="10.5" customHeight="1" thickBot="1">
      <c r="A142" s="126"/>
      <c r="B142" s="127"/>
      <c r="C142" s="128"/>
      <c r="D142" s="128"/>
      <c r="E142" s="128"/>
      <c r="F142" s="128"/>
    </row>
    <row r="143" spans="1:6" s="59" customFormat="1" ht="24" customHeight="1" thickBot="1">
      <c r="A143" s="72" t="s">
        <v>86</v>
      </c>
      <c r="B143" s="73">
        <v>450</v>
      </c>
      <c r="C143" s="74" t="s">
        <v>89</v>
      </c>
      <c r="D143" s="66" t="s">
        <v>101</v>
      </c>
      <c r="E143" s="66">
        <v>6782.74</v>
      </c>
      <c r="F143" s="74" t="s">
        <v>89</v>
      </c>
    </row>
    <row r="144" spans="4:6" s="20" customFormat="1" ht="12.75">
      <c r="D144" s="30"/>
      <c r="E144" s="30"/>
      <c r="F144" s="30"/>
    </row>
  </sheetData>
  <sheetProtection/>
  <mergeCells count="2">
    <mergeCell ref="A1:E1"/>
    <mergeCell ref="F3:F5"/>
  </mergeCells>
  <printOptions/>
  <pageMargins left="0.3937007874015748" right="0.3937007874015748" top="0.3937007874015748" bottom="0.3937007874015748" header="0" footer="0"/>
  <pageSetup fitToHeight="0" horizontalDpi="600" verticalDpi="600" orientation="portrait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/>
  <dimension ref="A1:G34"/>
  <sheetViews>
    <sheetView tabSelected="1" view="pageBreakPreview" zoomScaleNormal="115" zoomScaleSheetLayoutView="100" zoomScalePageLayoutView="0" workbookViewId="0" topLeftCell="A1">
      <selection activeCell="B35" sqref="B35"/>
    </sheetView>
  </sheetViews>
  <sheetFormatPr defaultColWidth="9.00390625" defaultRowHeight="12.75"/>
  <cols>
    <col min="1" max="1" width="0.12890625" style="26" customWidth="1"/>
    <col min="2" max="2" width="48.25390625" style="26" customWidth="1"/>
    <col min="3" max="3" width="4.375" style="27" customWidth="1"/>
    <col min="4" max="4" width="22.125" style="28" customWidth="1"/>
    <col min="5" max="5" width="17.75390625" style="24" customWidth="1"/>
    <col min="6" max="6" width="17.25390625" style="25" customWidth="1"/>
    <col min="7" max="7" width="17.625" style="25" customWidth="1"/>
    <col min="8" max="8" width="0.74609375" style="25" customWidth="1"/>
    <col min="9" max="16384" width="9.125" style="25" customWidth="1"/>
  </cols>
  <sheetData>
    <row r="1" spans="1:6" s="23" customFormat="1" ht="12.75" customHeight="1">
      <c r="A1" s="148"/>
      <c r="B1" s="148"/>
      <c r="C1" s="148"/>
      <c r="D1" s="148"/>
      <c r="E1" s="148"/>
      <c r="F1" s="148"/>
    </row>
    <row r="2" spans="1:6" ht="15.75" customHeight="1">
      <c r="A2" s="91"/>
      <c r="B2" s="92"/>
      <c r="C2" s="15"/>
      <c r="D2" s="93"/>
      <c r="E2" s="93" t="s">
        <v>384</v>
      </c>
      <c r="F2" s="15"/>
    </row>
    <row r="3" spans="1:6" ht="10.5" customHeight="1">
      <c r="A3" s="14"/>
      <c r="B3" s="19"/>
      <c r="C3" s="2"/>
      <c r="D3" s="94"/>
      <c r="E3" s="94"/>
      <c r="F3" s="94"/>
    </row>
    <row r="4" spans="1:6" ht="15">
      <c r="A4" s="49" t="s">
        <v>99</v>
      </c>
      <c r="B4" s="1"/>
      <c r="C4" s="8"/>
      <c r="D4" s="7"/>
      <c r="E4" s="88"/>
      <c r="F4" s="93"/>
    </row>
    <row r="5" spans="1:6" s="23" customFormat="1" ht="12.75" customHeight="1">
      <c r="A5" s="14"/>
      <c r="B5" s="19"/>
      <c r="C5" s="45"/>
      <c r="D5" s="46"/>
      <c r="E5" s="47"/>
      <c r="F5" s="48"/>
    </row>
    <row r="6" spans="2:7" ht="12.75" customHeight="1">
      <c r="B6" s="41"/>
      <c r="C6" s="41"/>
      <c r="D6" s="38" t="s">
        <v>90</v>
      </c>
      <c r="E6" s="38" t="s">
        <v>63</v>
      </c>
      <c r="F6" s="38"/>
      <c r="G6" s="38" t="s">
        <v>91</v>
      </c>
    </row>
    <row r="7" spans="2:7" ht="10.5" customHeight="1">
      <c r="B7" s="56"/>
      <c r="C7" s="4" t="s">
        <v>52</v>
      </c>
      <c r="D7" s="4" t="s">
        <v>92</v>
      </c>
      <c r="E7" s="4" t="s">
        <v>93</v>
      </c>
      <c r="F7" s="4" t="s">
        <v>59</v>
      </c>
      <c r="G7" s="4" t="s">
        <v>47</v>
      </c>
    </row>
    <row r="8" spans="2:7" ht="10.5" customHeight="1">
      <c r="B8" s="56" t="s">
        <v>49</v>
      </c>
      <c r="C8" s="4" t="s">
        <v>53</v>
      </c>
      <c r="D8" s="4" t="s">
        <v>94</v>
      </c>
      <c r="E8" s="4" t="s">
        <v>47</v>
      </c>
      <c r="F8" s="4"/>
      <c r="G8" s="4"/>
    </row>
    <row r="9" spans="2:7" ht="10.5" customHeight="1">
      <c r="B9" s="56"/>
      <c r="C9" s="4" t="s">
        <v>54</v>
      </c>
      <c r="D9" s="4" t="s">
        <v>76</v>
      </c>
      <c r="E9" s="4"/>
      <c r="F9" s="4"/>
      <c r="G9" s="4"/>
    </row>
    <row r="10" spans="2:7" ht="9.75" customHeight="1">
      <c r="B10" s="56"/>
      <c r="C10" s="4"/>
      <c r="D10" s="4" t="s">
        <v>74</v>
      </c>
      <c r="E10" s="4"/>
      <c r="F10" s="4"/>
      <c r="G10" s="4"/>
    </row>
    <row r="11" spans="2:7" ht="12.75" customHeight="1" thickBot="1">
      <c r="B11" s="43">
        <v>1</v>
      </c>
      <c r="C11" s="6">
        <v>2</v>
      </c>
      <c r="D11" s="36">
        <v>3</v>
      </c>
      <c r="E11" s="37" t="s">
        <v>45</v>
      </c>
      <c r="F11" s="75" t="s">
        <v>46</v>
      </c>
      <c r="G11" s="37" t="s">
        <v>50</v>
      </c>
    </row>
    <row r="12" spans="1:7" ht="12.75">
      <c r="A12" s="76" t="s">
        <v>95</v>
      </c>
      <c r="B12" s="77" t="s">
        <v>100</v>
      </c>
      <c r="C12" s="78">
        <v>500</v>
      </c>
      <c r="D12" s="57" t="s">
        <v>89</v>
      </c>
      <c r="E12" s="129">
        <v>-6782.74</v>
      </c>
      <c r="F12" s="129">
        <v>-4587.89</v>
      </c>
      <c r="G12" s="130">
        <f>F12-E12</f>
        <v>2194.8499999999995</v>
      </c>
    </row>
    <row r="13" spans="1:7" ht="12.75">
      <c r="A13" s="76" t="s">
        <v>95</v>
      </c>
      <c r="B13" s="95" t="s">
        <v>96</v>
      </c>
      <c r="C13" s="78">
        <v>700</v>
      </c>
      <c r="D13" s="97" t="s">
        <v>106</v>
      </c>
      <c r="E13" s="129">
        <v>-6782.74</v>
      </c>
      <c r="F13" s="129">
        <f>F12</f>
        <v>-4587.89</v>
      </c>
      <c r="G13" s="130">
        <f>F13-E13</f>
        <v>2194.8499999999995</v>
      </c>
    </row>
    <row r="14" spans="1:7" ht="12.75">
      <c r="A14" s="76" t="s">
        <v>95</v>
      </c>
      <c r="B14" s="80" t="s">
        <v>97</v>
      </c>
      <c r="C14" s="79">
        <v>710</v>
      </c>
      <c r="D14" s="98" t="s">
        <v>107</v>
      </c>
      <c r="E14" s="131">
        <v>-3906378.17</v>
      </c>
      <c r="F14" s="131">
        <v>-3818043.37</v>
      </c>
      <c r="G14" s="132" t="s">
        <v>89</v>
      </c>
    </row>
    <row r="15" spans="1:7" s="83" customFormat="1" ht="12.75">
      <c r="A15" s="76" t="s">
        <v>95</v>
      </c>
      <c r="B15" s="81" t="s">
        <v>108</v>
      </c>
      <c r="C15" s="82">
        <v>710</v>
      </c>
      <c r="D15" s="98" t="s">
        <v>109</v>
      </c>
      <c r="E15" s="133">
        <f aca="true" t="shared" si="0" ref="E15:F17">E14</f>
        <v>-3906378.17</v>
      </c>
      <c r="F15" s="133">
        <f t="shared" si="0"/>
        <v>-3818043.37</v>
      </c>
      <c r="G15" s="134">
        <f>G16</f>
        <v>-88334.79999999981</v>
      </c>
    </row>
    <row r="16" spans="1:7" s="83" customFormat="1" ht="12.75">
      <c r="A16" s="76" t="s">
        <v>95</v>
      </c>
      <c r="B16" s="81" t="s">
        <v>110</v>
      </c>
      <c r="C16" s="82">
        <v>710</v>
      </c>
      <c r="D16" s="98" t="s">
        <v>111</v>
      </c>
      <c r="E16" s="133">
        <f t="shared" si="0"/>
        <v>-3906378.17</v>
      </c>
      <c r="F16" s="133">
        <f t="shared" si="0"/>
        <v>-3818043.37</v>
      </c>
      <c r="G16" s="134">
        <f>G17</f>
        <v>-88334.79999999981</v>
      </c>
    </row>
    <row r="17" spans="1:7" s="83" customFormat="1" ht="22.5">
      <c r="A17" s="76" t="s">
        <v>95</v>
      </c>
      <c r="B17" s="81" t="s">
        <v>112</v>
      </c>
      <c r="C17" s="82">
        <v>710</v>
      </c>
      <c r="D17" s="98" t="s">
        <v>113</v>
      </c>
      <c r="E17" s="133">
        <f t="shared" si="0"/>
        <v>-3906378.17</v>
      </c>
      <c r="F17" s="133">
        <f t="shared" si="0"/>
        <v>-3818043.37</v>
      </c>
      <c r="G17" s="134">
        <f>E17-F17</f>
        <v>-88334.79999999981</v>
      </c>
    </row>
    <row r="18" spans="1:7" ht="12.75">
      <c r="A18" s="76" t="s">
        <v>95</v>
      </c>
      <c r="B18" s="80" t="s">
        <v>98</v>
      </c>
      <c r="C18" s="79">
        <v>720</v>
      </c>
      <c r="D18" s="98" t="s">
        <v>114</v>
      </c>
      <c r="E18" s="131">
        <v>3913160.91</v>
      </c>
      <c r="F18" s="131">
        <v>3822631.26</v>
      </c>
      <c r="G18" s="132" t="s">
        <v>89</v>
      </c>
    </row>
    <row r="19" spans="1:7" s="83" customFormat="1" ht="12.75">
      <c r="A19" s="76" t="s">
        <v>95</v>
      </c>
      <c r="B19" s="81" t="s">
        <v>115</v>
      </c>
      <c r="C19" s="82">
        <v>720</v>
      </c>
      <c r="D19" s="98" t="s">
        <v>116</v>
      </c>
      <c r="E19" s="131">
        <f aca="true" t="shared" si="1" ref="E19:F21">E18</f>
        <v>3913160.91</v>
      </c>
      <c r="F19" s="131">
        <f t="shared" si="1"/>
        <v>3822631.26</v>
      </c>
      <c r="G19" s="134">
        <f>E19-F19</f>
        <v>90529.65000000037</v>
      </c>
    </row>
    <row r="20" spans="1:7" s="83" customFormat="1" ht="12.75">
      <c r="A20" s="76" t="s">
        <v>95</v>
      </c>
      <c r="B20" s="81" t="s">
        <v>117</v>
      </c>
      <c r="C20" s="82">
        <v>720</v>
      </c>
      <c r="D20" s="98" t="s">
        <v>118</v>
      </c>
      <c r="E20" s="131">
        <f t="shared" si="1"/>
        <v>3913160.91</v>
      </c>
      <c r="F20" s="131">
        <f t="shared" si="1"/>
        <v>3822631.26</v>
      </c>
      <c r="G20" s="134">
        <f>E20-F20</f>
        <v>90529.65000000037</v>
      </c>
    </row>
    <row r="21" spans="1:7" s="83" customFormat="1" ht="23.25" thickBot="1">
      <c r="A21" s="76" t="s">
        <v>95</v>
      </c>
      <c r="B21" s="81" t="s">
        <v>119</v>
      </c>
      <c r="C21" s="82">
        <v>720</v>
      </c>
      <c r="D21" s="98" t="s">
        <v>120</v>
      </c>
      <c r="E21" s="131">
        <f t="shared" si="1"/>
        <v>3913160.91</v>
      </c>
      <c r="F21" s="131">
        <f t="shared" si="1"/>
        <v>3822631.26</v>
      </c>
      <c r="G21" s="134">
        <f>E21-F21</f>
        <v>90529.65000000037</v>
      </c>
    </row>
    <row r="22" spans="2:7" ht="10.5" customHeight="1">
      <c r="B22" s="84"/>
      <c r="C22" s="85"/>
      <c r="D22" s="85"/>
      <c r="E22" s="86"/>
      <c r="F22" s="87"/>
      <c r="G22" s="87"/>
    </row>
    <row r="23" spans="2:7" ht="10.5" customHeight="1">
      <c r="B23" s="149" t="s">
        <v>79</v>
      </c>
      <c r="C23" s="149"/>
      <c r="D23" s="54" t="s">
        <v>330</v>
      </c>
      <c r="E23" s="19"/>
      <c r="F23" s="88"/>
      <c r="G23" s="88"/>
    </row>
    <row r="24" spans="2:7" s="53" customFormat="1" ht="6.75" customHeight="1">
      <c r="B24" s="52" t="s">
        <v>80</v>
      </c>
      <c r="D24" s="52" t="s">
        <v>68</v>
      </c>
      <c r="E24" s="89"/>
      <c r="F24" s="90"/>
      <c r="G24" s="90"/>
    </row>
    <row r="25" spans="2:7" ht="10.5" customHeight="1">
      <c r="B25" s="1"/>
      <c r="C25" s="1"/>
      <c r="D25" s="1"/>
      <c r="E25" s="5"/>
      <c r="F25" s="88"/>
      <c r="G25" s="88"/>
    </row>
    <row r="26" spans="2:7" ht="12.75" customHeight="1">
      <c r="B26" s="1"/>
      <c r="C26" s="1"/>
      <c r="D26" s="1"/>
      <c r="E26" s="88"/>
      <c r="F26" s="88"/>
      <c r="G26" s="88"/>
    </row>
    <row r="27" spans="2:7" ht="9.75" customHeight="1">
      <c r="B27" s="19" t="s">
        <v>55</v>
      </c>
      <c r="C27" s="15"/>
      <c r="D27" s="15"/>
      <c r="E27" s="15"/>
      <c r="F27" s="15"/>
      <c r="G27" s="88"/>
    </row>
    <row r="28" spans="2:7" ht="11.25" customHeight="1">
      <c r="B28" s="5" t="s">
        <v>81</v>
      </c>
      <c r="C28" s="5"/>
      <c r="D28" s="5" t="s">
        <v>104</v>
      </c>
      <c r="E28" s="5"/>
      <c r="F28" s="5"/>
      <c r="G28" s="5"/>
    </row>
    <row r="29" spans="2:7" ht="7.5" customHeight="1">
      <c r="B29" s="52" t="s">
        <v>80</v>
      </c>
      <c r="C29" s="14"/>
      <c r="D29" s="52" t="s">
        <v>68</v>
      </c>
      <c r="E29" s="5"/>
      <c r="F29" s="5"/>
      <c r="G29" s="5"/>
    </row>
    <row r="30" spans="2:7" ht="17.25" customHeight="1">
      <c r="B30" s="5"/>
      <c r="C30" s="5"/>
      <c r="D30" s="5"/>
      <c r="E30" s="5"/>
      <c r="F30" s="5"/>
      <c r="G30" s="5"/>
    </row>
    <row r="31" spans="2:7" ht="17.25" customHeight="1">
      <c r="B31" s="8" t="s">
        <v>82</v>
      </c>
      <c r="C31" s="8"/>
      <c r="D31" s="54" t="s">
        <v>104</v>
      </c>
      <c r="E31" s="5"/>
      <c r="F31" s="5"/>
      <c r="G31" s="5"/>
    </row>
    <row r="32" spans="2:7" ht="7.5" customHeight="1">
      <c r="B32" s="52" t="s">
        <v>80</v>
      </c>
      <c r="C32" s="14"/>
      <c r="D32" s="52" t="s">
        <v>68</v>
      </c>
      <c r="E32" s="5"/>
      <c r="F32" s="5"/>
      <c r="G32" s="5"/>
    </row>
    <row r="33" spans="2:7" ht="17.25" customHeight="1">
      <c r="B33" s="8"/>
      <c r="C33" s="8"/>
      <c r="D33" s="14"/>
      <c r="E33" s="5"/>
      <c r="F33" s="5"/>
      <c r="G33" s="5"/>
    </row>
    <row r="34" spans="2:7" ht="17.25" customHeight="1">
      <c r="B34" s="8" t="s">
        <v>385</v>
      </c>
      <c r="C34" s="1"/>
      <c r="D34" s="1"/>
      <c r="E34" s="30"/>
      <c r="F34" s="30"/>
      <c r="G34" s="30"/>
    </row>
  </sheetData>
  <sheetProtection/>
  <mergeCells count="2">
    <mergeCell ref="A1:F1"/>
    <mergeCell ref="B23:C23"/>
  </mergeCells>
  <printOptions/>
  <pageMargins left="0.3937007874015748" right="0.3937007874015748" top="0.3937007874015748" bottom="0.3937007874015748" header="0.5118110236220472" footer="0.5118110236220472"/>
  <pageSetup fitToHeight="0"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Ефимов</dc:creator>
  <cp:keywords/>
  <dc:description/>
  <cp:lastModifiedBy>Zver</cp:lastModifiedBy>
  <cp:lastPrinted>2012-12-10T11:58:33Z</cp:lastPrinted>
  <dcterms:created xsi:type="dcterms:W3CDTF">1999-06-18T11:49:53Z</dcterms:created>
  <dcterms:modified xsi:type="dcterms:W3CDTF">2003-12-31T21:51:16Z</dcterms:modified>
  <cp:category/>
  <cp:version/>
  <cp:contentType/>
  <cp:contentStatus/>
</cp:coreProperties>
</file>